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BASC\AAR 2023\Annual Audit Report 2023\3rd draft\"/>
    </mc:Choice>
  </mc:AlternateContent>
  <xr:revisionPtr revIDLastSave="0" documentId="8_{22BC16D9-425E-4B6D-8962-43A37D866F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nex A" sheetId="3" r:id="rId1"/>
    <sheet name="Annex B" sheetId="1" r:id="rId2"/>
    <sheet name="Annex C" sheetId="2" r:id="rId3"/>
    <sheet name="Annex D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F20" i="3"/>
  <c r="E20" i="3"/>
  <c r="H19" i="3"/>
  <c r="H18" i="3"/>
  <c r="H17" i="3"/>
  <c r="H16" i="3"/>
  <c r="H15" i="3"/>
  <c r="H14" i="3"/>
  <c r="H13" i="3"/>
  <c r="H12" i="3"/>
  <c r="H11" i="3"/>
  <c r="H26" i="2"/>
  <c r="H36" i="2"/>
  <c r="D94" i="1"/>
  <c r="C94" i="1"/>
  <c r="E94" i="1" s="1"/>
  <c r="D93" i="1"/>
  <c r="C93" i="1"/>
  <c r="D92" i="1"/>
  <c r="C92" i="1"/>
  <c r="E92" i="1" s="1"/>
  <c r="D91" i="1"/>
  <c r="C91" i="1"/>
  <c r="D90" i="1"/>
  <c r="C90" i="1"/>
  <c r="D89" i="1"/>
  <c r="C89" i="1"/>
  <c r="E89" i="1" s="1"/>
  <c r="D88" i="1"/>
  <c r="C88" i="1"/>
  <c r="E88" i="1" s="1"/>
  <c r="D87" i="1"/>
  <c r="C87" i="1"/>
  <c r="D83" i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D57" i="1"/>
  <c r="C57" i="1"/>
  <c r="E57" i="1" s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D31" i="1"/>
  <c r="C31" i="1"/>
  <c r="E31" i="1" s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1" i="1" l="1"/>
  <c r="C95" i="1"/>
  <c r="E87" i="1"/>
  <c r="E95" i="1" s="1"/>
  <c r="E93" i="1"/>
  <c r="E83" i="1"/>
  <c r="D95" i="1"/>
  <c r="E90" i="1"/>
  <c r="H20" i="3"/>
  <c r="H37" i="2"/>
</calcChain>
</file>

<file path=xl/sharedStrings.xml><?xml version="1.0" encoding="utf-8"?>
<sst xmlns="http://schemas.openxmlformats.org/spreadsheetml/2006/main" count="414" uniqueCount="223">
  <si>
    <t>Bulacan Agricultural State College</t>
  </si>
  <si>
    <t>COMPARISON OF ACCOUNTING AND PROPERTY BALANCES</t>
  </si>
  <si>
    <t>PROPERTY, PLANT AND EQUIPMENT ACCOUNTS</t>
  </si>
  <si>
    <t>For the Year Ended December 31, 2023</t>
  </si>
  <si>
    <t>Fund 101:</t>
  </si>
  <si>
    <t>Account Classification</t>
  </si>
  <si>
    <t>Balances as of December 31, 2023 (in ₱)</t>
  </si>
  <si>
    <t>Accounting Unit</t>
  </si>
  <si>
    <t>Property Records</t>
  </si>
  <si>
    <t>Variance</t>
  </si>
  <si>
    <t>Land</t>
  </si>
  <si>
    <t>Land Improvements</t>
  </si>
  <si>
    <t>Other Land Improvements</t>
  </si>
  <si>
    <t>Infrastructure Assets</t>
  </si>
  <si>
    <t xml:space="preserve">Water Supply System </t>
  </si>
  <si>
    <t xml:space="preserve">Power Supply System </t>
  </si>
  <si>
    <t>Buildings and Other Structures</t>
  </si>
  <si>
    <t>Buildings</t>
  </si>
  <si>
    <t>School Buildings</t>
  </si>
  <si>
    <t>Other Structures</t>
  </si>
  <si>
    <t>Machinery and Equipment</t>
  </si>
  <si>
    <t>Machinery</t>
  </si>
  <si>
    <t>Office Equipment</t>
  </si>
  <si>
    <t>ICT Equipment</t>
  </si>
  <si>
    <t>Agricultural and Forestry Equipment</t>
  </si>
  <si>
    <t>communication Equipment</t>
  </si>
  <si>
    <t xml:space="preserve">Military and Police Security Equipment </t>
  </si>
  <si>
    <t>Medical, Dental and Laboratory Equipment</t>
  </si>
  <si>
    <t>Technical and Scientific Equipment</t>
  </si>
  <si>
    <t>Other Machinery and Equipment</t>
  </si>
  <si>
    <t>Transportation Equipment</t>
  </si>
  <si>
    <t>Motor Vehicles</t>
  </si>
  <si>
    <t>Other Transportation Equipment</t>
  </si>
  <si>
    <t>Furnitures and Fixtures</t>
  </si>
  <si>
    <t>Books</t>
  </si>
  <si>
    <t>Other PPE</t>
  </si>
  <si>
    <t>TOTAL</t>
  </si>
  <si>
    <t>Fund 161:</t>
  </si>
  <si>
    <t>Fund 164:</t>
  </si>
  <si>
    <t>IT Equipment</t>
  </si>
  <si>
    <t>Summary (all funds):</t>
  </si>
  <si>
    <t>Property</t>
  </si>
  <si>
    <t>Difference</t>
  </si>
  <si>
    <t>Fund</t>
  </si>
  <si>
    <t>Account</t>
  </si>
  <si>
    <t>Date Acquired</t>
  </si>
  <si>
    <t>Property No.</t>
  </si>
  <si>
    <t>Particulars</t>
  </si>
  <si>
    <t>Quantity</t>
  </si>
  <si>
    <t>6/17/2021</t>
  </si>
  <si>
    <t>2458</t>
  </si>
  <si>
    <t>Laptop Computer Acer, Charcoal black/ i5, 14" 2GB Win 10 for Extension office</t>
  </si>
  <si>
    <t>Military, Police and Security Equipment</t>
  </si>
  <si>
    <t>Gun-Armscor caliber 45 (NSTP)</t>
  </si>
  <si>
    <t>Hand tractor trailer for Vermi Compost project</t>
  </si>
  <si>
    <t>Water Supply Systems</t>
  </si>
  <si>
    <t>Pressure Tank 120 gal. cap. (Perdrollo) TCC</t>
  </si>
  <si>
    <t xml:space="preserve">Goulds Pump Submersible </t>
  </si>
  <si>
    <t>Robin 5Hp 3 x 3 water pump</t>
  </si>
  <si>
    <t>SJ10 motor w/injector 7 ADAPTOR (Goulds) IM bldg.</t>
  </si>
  <si>
    <t>Gould water pump 1Hp Nursery</t>
  </si>
  <si>
    <t>Gould water pump IEAS</t>
  </si>
  <si>
    <t>Subtotal - 164 Fund</t>
  </si>
  <si>
    <t>Book shelves 0.4c0.8x5.5m</t>
  </si>
  <si>
    <t>Book shelves 0.4x0.8x6.6m</t>
  </si>
  <si>
    <t>12/16/2022</t>
  </si>
  <si>
    <t>Mini Centrifuge, Biobase SN:LXJMIN1722053807Y for CA</t>
  </si>
  <si>
    <t>Basic Soil Sampling Mini Kit, VWR for DRT</t>
  </si>
  <si>
    <t>Soil Penetrometer, VWR for DRT</t>
  </si>
  <si>
    <t>E-273</t>
  </si>
  <si>
    <t>Generator w/Kubota Engine</t>
  </si>
  <si>
    <t>699</t>
  </si>
  <si>
    <t>Refrigerator, LG 8.0cu ft. 2 door inverter</t>
  </si>
  <si>
    <t>Fujidenzo Upright Freezer 12cu.ft. model CFU-120</t>
  </si>
  <si>
    <t>Fujidenzo Chest Freezer 13cu.ft. model FC-13ADF</t>
  </si>
  <si>
    <t>South Full Waterproof Automatic Level DSZ3</t>
  </si>
  <si>
    <t>2-493</t>
  </si>
  <si>
    <t>Hot Air rotary oven</t>
  </si>
  <si>
    <t>Two high pressure burner made of HD stainless steel</t>
  </si>
  <si>
    <t>Two low pressure burner made of HD stainless steel</t>
  </si>
  <si>
    <t>2-505</t>
  </si>
  <si>
    <t>Kitchen rack 4 layers</t>
  </si>
  <si>
    <t>Griller</t>
  </si>
  <si>
    <t>Griddle</t>
  </si>
  <si>
    <t>Room Boy Cart</t>
  </si>
  <si>
    <t>Subtotal - 101</t>
  </si>
  <si>
    <t>Grand Total</t>
  </si>
  <si>
    <t>Total Cost (in ₱)</t>
  </si>
  <si>
    <t>Unit Cost 
(in ₱)</t>
  </si>
  <si>
    <t>Particulars/ Articles</t>
  </si>
  <si>
    <t>Property 
No.</t>
  </si>
  <si>
    <t>Qty</t>
  </si>
  <si>
    <t>Unit 
Cost</t>
  </si>
  <si>
    <t>Total 
Cost</t>
  </si>
  <si>
    <t>Accumulated 
Depreciation</t>
  </si>
  <si>
    <t>Carrying 
Amount</t>
  </si>
  <si>
    <t>08/31/2011</t>
  </si>
  <si>
    <t>Aircon, GE 2Hp</t>
  </si>
  <si>
    <t>10/26/2015</t>
  </si>
  <si>
    <t>Airconditioner, 1Hp</t>
  </si>
  <si>
    <t>07/20/2012</t>
  </si>
  <si>
    <t>Netbook Computer (Acer Aspire)</t>
  </si>
  <si>
    <t>1368-14Nd</t>
  </si>
  <si>
    <t>07/09/2013</t>
  </si>
  <si>
    <t>Computer set, Desk top H61 MB,4GB DDR3 18.5 LED (ST)</t>
  </si>
  <si>
    <t>1545-122Ct</t>
  </si>
  <si>
    <t>Computer set Acer Aspire AM 3987/MIN 8 (Inst. Dev't fund)</t>
  </si>
  <si>
    <t>1549-124C</t>
  </si>
  <si>
    <t>05/12/2014</t>
  </si>
  <si>
    <t>Laptop Lenovo</t>
  </si>
  <si>
    <t>1723-38Ac</t>
  </si>
  <si>
    <t>06/22/2001</t>
  </si>
  <si>
    <t>Lawn mower assembly 90cm.</t>
  </si>
  <si>
    <t>E-281</t>
  </si>
  <si>
    <t>06/20/2001</t>
  </si>
  <si>
    <t>Recon.Kubota Farm Tractor, model L1802 DT, 4 wheel drive (4x4) 15hp. 2 cylinder diesel engine w/rotovator assy.</t>
  </si>
  <si>
    <t>E-280</t>
  </si>
  <si>
    <t>12/29/2000</t>
  </si>
  <si>
    <t>LIST OF IDLE, OBSOLETE AND UNSERVICEABLE PPEs</t>
  </si>
  <si>
    <t>Amount (in ₱)</t>
  </si>
  <si>
    <t>Annex A</t>
  </si>
  <si>
    <t>Annex B</t>
  </si>
  <si>
    <t>Annex C</t>
  </si>
  <si>
    <t>LIST OF DELAYED DELIVERIES</t>
  </si>
  <si>
    <t>For the period January 1 to December 31, 2023</t>
  </si>
  <si>
    <t>NO.</t>
  </si>
  <si>
    <t>PURCHASE ORDER</t>
  </si>
  <si>
    <t>SUPPLIER</t>
  </si>
  <si>
    <t>PARTICULARS</t>
  </si>
  <si>
    <t>AMOUNT 
(in ₱)</t>
  </si>
  <si>
    <t>DELIVERY TERM (DAYS)</t>
  </si>
  <si>
    <t>DEADLINE OF DELIVERY</t>
  </si>
  <si>
    <t>ACTUAL DATE OF DELIVERY</t>
  </si>
  <si>
    <t>NO. OF DAYS DELAYED</t>
  </si>
  <si>
    <t>LETTER OF EXTENSION</t>
  </si>
  <si>
    <t>REMARKS</t>
  </si>
  <si>
    <t>No.</t>
  </si>
  <si>
    <t>Date</t>
  </si>
  <si>
    <t>Name</t>
  </si>
  <si>
    <t>Date of Acceptance</t>
  </si>
  <si>
    <t>YES/NO</t>
  </si>
  <si>
    <t>DATE</t>
  </si>
  <si>
    <t>Alpha Consumer Goods Trading</t>
  </si>
  <si>
    <t>Purchased of visitor's chair for the receiving area of 3 unit heads</t>
  </si>
  <si>
    <t>YES</t>
  </si>
  <si>
    <t>2023-02-104</t>
  </si>
  <si>
    <t>Purchased of steel office table with drawer, computer table, swivel chair high back and visitor's chair for Procurement Office use.</t>
  </si>
  <si>
    <t>April 24,2023 partial delivery</t>
  </si>
  <si>
    <t>2023-03-137</t>
  </si>
  <si>
    <t>Pala-Pala Hardware Trading</t>
  </si>
  <si>
    <t>Payment For the purchase of Screws (500pcs) For maintenance and repair of different Institute and Offices.</t>
  </si>
  <si>
    <t>NO</t>
  </si>
  <si>
    <t>March 20,2023 partial delivery</t>
  </si>
  <si>
    <t>2023-03-169</t>
  </si>
  <si>
    <t xml:space="preserve">Purchase of quick drying cenamel and other painting materials for the repainting of signage and infrastructure of different institute and offices in BASC main campus. </t>
  </si>
  <si>
    <t>2023-03-185</t>
  </si>
  <si>
    <t>DiviMart Shopping</t>
  </si>
  <si>
    <t>Purchase of bleach and other janitorial supplies,for Auditor's Office</t>
  </si>
  <si>
    <t>2023-03-165</t>
  </si>
  <si>
    <t>Ceboom Enterprises</t>
  </si>
  <si>
    <t>Supply and delivery of GAD violet campaign shirt for national women's month celebration 2023.</t>
  </si>
  <si>
    <t>2023-03-175</t>
  </si>
  <si>
    <t>Litera Trading Inc.</t>
  </si>
  <si>
    <t>Purchase of journsal subscription of BASC Library</t>
  </si>
  <si>
    <t>2023-03-210</t>
  </si>
  <si>
    <t>Hhaponce Corporation</t>
  </si>
  <si>
    <t>Purchase of diesel oil, Oil Filter and other vehicle supplies for PMS and change oil of College Vehicle, KOV 189 (Hyudai Coaster).</t>
  </si>
  <si>
    <t>2023-03-211</t>
  </si>
  <si>
    <t>Purchase of Engine oil, Oil Filter and other vehicle supplies for P change oil of College Vehicle, SAA 2500 (Toyota Innova).</t>
  </si>
  <si>
    <t>2023-04-220</t>
  </si>
  <si>
    <t>Jeanet Hog &amp; Poultry Supply</t>
  </si>
  <si>
    <t>Purachse of feed materials plain snacks (white,greem,blue,yellow). For packing and bagging of the formulated ration on the established BASC mini feed mill plant.</t>
  </si>
  <si>
    <t>2023-05-264</t>
  </si>
  <si>
    <t>San Ildefonso Print and Supplies</t>
  </si>
  <si>
    <t>Purchase for printing of Graduate studies manual for the students of Graduate Studies.</t>
  </si>
  <si>
    <t>2023-05-282</t>
  </si>
  <si>
    <t>Cron Office System Inc.</t>
  </si>
  <si>
    <t>Purchase of UPS for accounting used for replacement of unserviceable UPS.</t>
  </si>
  <si>
    <t>Requested extension is 30 days</t>
  </si>
  <si>
    <t>2023-05-288</t>
  </si>
  <si>
    <t>Great Books Trading</t>
  </si>
  <si>
    <t>Purchase of Books for Library</t>
  </si>
  <si>
    <t>2023-05-331</t>
  </si>
  <si>
    <t>Rich Kiddo Enterprises</t>
  </si>
  <si>
    <t>Supply and Delivery and Printing of TST news paper and folio.</t>
  </si>
  <si>
    <t>July 31,2023 partial delivery</t>
  </si>
  <si>
    <t>2023-06-383</t>
  </si>
  <si>
    <t>Purchase of scanner (EPSON DS-410 Scanner). For Futures Thinking Training Activities.</t>
  </si>
  <si>
    <t>2023-07-436</t>
  </si>
  <si>
    <t>Purchase of printer (Long size) for IPO 9Research Office)</t>
  </si>
  <si>
    <t>2023-07-455</t>
  </si>
  <si>
    <t>Villaman Computer System Inc.</t>
  </si>
  <si>
    <t>Purchase of conference camera. For Futures thinking training Activities</t>
  </si>
  <si>
    <t>2023-07-468</t>
  </si>
  <si>
    <t>JRS Computer House</t>
  </si>
  <si>
    <t>Purchase of wifi dangle receiver and router extension cord, power supply and HDD used for the utilization of computer terminal and additional auxiliary items for CCTV camera of library</t>
  </si>
  <si>
    <t>2023-07-485</t>
  </si>
  <si>
    <t>Octagon Computer Superstore</t>
  </si>
  <si>
    <t>Purchase of multimedia projector for Research Office.</t>
  </si>
  <si>
    <t>2023-08-494</t>
  </si>
  <si>
    <t>Purchase of EPSON L5290 (long size). For replacement of old and unserviceable printer for Accounting Office.</t>
  </si>
  <si>
    <t>2023-08-496</t>
  </si>
  <si>
    <t>Livestock Farmtech Agri Ventui</t>
  </si>
  <si>
    <t>Supply and delivery of blower fan for swine multiplier techno demo farm project</t>
  </si>
  <si>
    <t>2023-08-532</t>
  </si>
  <si>
    <t>S.G Juatchon Jr. Construction</t>
  </si>
  <si>
    <t>payment for the repair of tiles and door in College library</t>
  </si>
  <si>
    <t>2023-09-585</t>
  </si>
  <si>
    <t>Pandayan Bookshop</t>
  </si>
  <si>
    <t>Purchase of Ink for Epson L3110 for printer ink for the RBME project.</t>
  </si>
  <si>
    <t>2023-09-618</t>
  </si>
  <si>
    <t>Number 1 Feeds Corp</t>
  </si>
  <si>
    <t>Purchase if RBD, molasses and copra meal. For the processing and mixing of the formulated ration for the livestock animals at the established BASC mini-feed mil;l plant.</t>
  </si>
  <si>
    <t>2023-10-655</t>
  </si>
  <si>
    <t>FC Copy Print Business Solution Inc</t>
  </si>
  <si>
    <t>Supply and Delivery of 3rd quarter office supplies F.Y 2023.</t>
  </si>
  <si>
    <t>November 09,2023 partial delivery</t>
  </si>
  <si>
    <t>2023-10-668</t>
  </si>
  <si>
    <t>Purchase of binding and punching machine, binding cap for Office of the Board Sec.</t>
  </si>
  <si>
    <t>2023-11-707</t>
  </si>
  <si>
    <t>Purchase of lithium battery for the research project entitled; "implementation and validation of solar energy-based artificial intelligence algorithm for high volume crops cherry tomatoes and brocolli using internet of thing (IOT).</t>
  </si>
  <si>
    <t>Annex D</t>
  </si>
  <si>
    <t>LIST OF SEMI-EXPENDABLE ITEMS INCLUDED IN PPE ACCOUNTS (PROPERTY RECORDS)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</si>
</sst>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mm/dd/yyyy;@"/>
    <numFmt numFmtId="166" formatCode="mm/dd/yy"/>
    <numFmt numFmtId="167" formatCode="[$-F800]dddd\,\ mmmm\ dd\,\ yyyy"/>
    <numFmt numFmtId="168" formatCode="0000\-00\-00"/>
    <numFmt numFmtId="169" formatCode="0000\-00\-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14" fillId="0" borderId="0" applyNumberFormat="0" applyFill="0" applyBorder="0" applyAlignment="0" applyProtection="0"/>
  </cellStyleXfs>
  <cellXfs count="163">
    <xf numFmtId="0" fontId="0" fillId="0" borderId="0" xfId="0"/>
    <xf numFmtId="0" fontId="2" fillId="0" borderId="0" xfId="0" applyFont="1"/>
    <xf numFmtId="43" fontId="2" fillId="0" borderId="0" xfId="1" applyNumberFormat="1" applyFont="1" applyAlignment="1">
      <alignment horizontal="right"/>
    </xf>
    <xf numFmtId="43" fontId="2" fillId="0" borderId="0" xfId="1" applyNumberFormat="1" applyFont="1"/>
    <xf numFmtId="0" fontId="3" fillId="0" borderId="0" xfId="0" applyFont="1"/>
    <xf numFmtId="164" fontId="5" fillId="2" borderId="1" xfId="1" applyFont="1" applyFill="1" applyBorder="1" applyAlignment="1">
      <alignment vertical="center"/>
    </xf>
    <xf numFmtId="43" fontId="5" fillId="2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4" fontId="6" fillId="0" borderId="1" xfId="1" applyFont="1" applyFill="1" applyBorder="1" applyAlignment="1">
      <alignment vertical="center"/>
    </xf>
    <xf numFmtId="164" fontId="6" fillId="0" borderId="1" xfId="1" applyFont="1" applyBorder="1" applyAlignment="1">
      <alignment vertical="center"/>
    </xf>
    <xf numFmtId="43" fontId="6" fillId="0" borderId="1" xfId="1" applyNumberFormat="1" applyFont="1" applyBorder="1" applyAlignment="1">
      <alignment vertical="center"/>
    </xf>
    <xf numFmtId="164" fontId="6" fillId="0" borderId="2" xfId="1" applyFont="1" applyBorder="1" applyAlignment="1">
      <alignment vertical="center"/>
    </xf>
    <xf numFmtId="164" fontId="6" fillId="0" borderId="3" xfId="1" applyFont="1" applyFill="1" applyBorder="1" applyAlignment="1">
      <alignment vertical="center"/>
    </xf>
    <xf numFmtId="164" fontId="6" fillId="0" borderId="4" xfId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164" fontId="6" fillId="0" borderId="5" xfId="1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3" fontId="5" fillId="2" borderId="1" xfId="1" applyNumberFormat="1" applyFont="1" applyFill="1" applyBorder="1" applyAlignment="1">
      <alignment vertical="center"/>
    </xf>
    <xf numFmtId="43" fontId="0" fillId="0" borderId="1" xfId="1" applyNumberFormat="1" applyFont="1" applyBorder="1"/>
    <xf numFmtId="164" fontId="6" fillId="0" borderId="5" xfId="1" applyFont="1" applyFill="1" applyBorder="1" applyAlignment="1">
      <alignment vertical="center"/>
    </xf>
    <xf numFmtId="43" fontId="0" fillId="0" borderId="0" xfId="0" applyNumberFormat="1"/>
    <xf numFmtId="0" fontId="7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164" fontId="5" fillId="2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1" applyFont="1" applyBorder="1" applyAlignment="1">
      <alignment vertical="center"/>
    </xf>
    <xf numFmtId="43" fontId="2" fillId="0" borderId="1" xfId="1" applyNumberFormat="1" applyFont="1" applyBorder="1" applyAlignment="1">
      <alignment vertical="center"/>
    </xf>
    <xf numFmtId="43" fontId="0" fillId="0" borderId="0" xfId="1" applyNumberFormat="1" applyFont="1"/>
    <xf numFmtId="0" fontId="2" fillId="0" borderId="0" xfId="0" applyFont="1" applyAlignment="1">
      <alignment horizontal="center" vertical="center"/>
    </xf>
    <xf numFmtId="164" fontId="2" fillId="0" borderId="0" xfId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17" fontId="6" fillId="0" borderId="1" xfId="0" quotePrefix="1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wrapText="1" shrinkToFit="1"/>
    </xf>
    <xf numFmtId="164" fontId="6" fillId="0" borderId="1" xfId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43" fontId="6" fillId="0" borderId="1" xfId="2" applyFont="1" applyFill="1" applyBorder="1" applyAlignment="1">
      <alignment horizontal="left" vertical="center" shrinkToFit="1"/>
    </xf>
    <xf numFmtId="0" fontId="6" fillId="0" borderId="1" xfId="1" applyNumberFormat="1" applyFont="1" applyFill="1" applyBorder="1" applyAlignment="1">
      <alignment horizontal="center" vertical="center" shrinkToFit="1"/>
    </xf>
    <xf numFmtId="164" fontId="6" fillId="0" borderId="1" xfId="1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164" fontId="5" fillId="2" borderId="1" xfId="1" applyFont="1" applyFill="1" applyBorder="1" applyAlignment="1">
      <alignment horizontal="left" vertical="center" shrinkToFit="1"/>
    </xf>
    <xf numFmtId="0" fontId="6" fillId="0" borderId="1" xfId="4" applyFont="1" applyBorder="1" applyAlignment="1">
      <alignment horizontal="center" vertical="center" shrinkToFit="1"/>
    </xf>
    <xf numFmtId="0" fontId="6" fillId="0" borderId="1" xfId="4" quotePrefix="1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11" fontId="6" fillId="0" borderId="1" xfId="4" quotePrefix="1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43" fontId="5" fillId="0" borderId="1" xfId="2" applyFont="1" applyFill="1" applyBorder="1" applyAlignment="1">
      <alignment horizontal="left" vertical="center" shrinkToFit="1"/>
    </xf>
    <xf numFmtId="43" fontId="5" fillId="0" borderId="1" xfId="0" applyNumberFormat="1" applyFont="1" applyBorder="1" applyAlignment="1">
      <alignment vertical="center"/>
    </xf>
    <xf numFmtId="165" fontId="6" fillId="0" borderId="1" xfId="4" applyNumberFormat="1" applyFont="1" applyBorder="1" applyAlignment="1">
      <alignment horizontal="center" vertical="center" shrinkToFit="1"/>
    </xf>
    <xf numFmtId="166" fontId="6" fillId="0" borderId="1" xfId="4" applyNumberFormat="1" applyFont="1" applyBorder="1" applyAlignment="1">
      <alignment horizontal="center" vertical="center" shrinkToFit="1"/>
    </xf>
    <xf numFmtId="165" fontId="6" fillId="0" borderId="1" xfId="4" quotePrefix="1" applyNumberFormat="1" applyFont="1" applyBorder="1" applyAlignment="1">
      <alignment horizontal="center" vertical="center" shrinkToFit="1"/>
    </xf>
    <xf numFmtId="165" fontId="6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6" fillId="0" borderId="1" xfId="4" applyFont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5" fontId="2" fillId="0" borderId="1" xfId="4" quotePrefix="1" applyNumberFormat="1" applyFont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shrinkToFit="1"/>
    </xf>
    <xf numFmtId="43" fontId="2" fillId="4" borderId="1" xfId="2" applyFont="1" applyFill="1" applyBorder="1" applyAlignment="1">
      <alignment horizontal="center" vertical="center" shrinkToFit="1"/>
    </xf>
    <xf numFmtId="164" fontId="6" fillId="0" borderId="1" xfId="0" applyNumberFormat="1" applyFont="1" applyBorder="1" applyAlignment="1">
      <alignment vertical="center"/>
    </xf>
    <xf numFmtId="165" fontId="2" fillId="0" borderId="1" xfId="4" applyNumberFormat="1" applyFont="1" applyBorder="1" applyAlignment="1">
      <alignment horizontal="center" vertical="center" shrinkToFit="1"/>
    </xf>
    <xf numFmtId="14" fontId="6" fillId="0" borderId="1" xfId="0" quotePrefix="1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 shrinkToFi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10" fillId="0" borderId="0" xfId="0" applyFont="1"/>
    <xf numFmtId="167" fontId="10" fillId="0" borderId="0" xfId="0" applyNumberFormat="1" applyFont="1"/>
    <xf numFmtId="14" fontId="10" fillId="0" borderId="0" xfId="0" applyNumberFormat="1" applyFont="1"/>
    <xf numFmtId="164" fontId="10" fillId="0" borderId="0" xfId="1" applyFont="1"/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14" fontId="8" fillId="0" borderId="0" xfId="0" applyNumberFormat="1" applyFont="1"/>
    <xf numFmtId="0" fontId="10" fillId="0" borderId="0" xfId="0" applyFont="1" applyAlignment="1">
      <alignment horizontal="right" wrapText="1"/>
    </xf>
    <xf numFmtId="0" fontId="11" fillId="0" borderId="0" xfId="0" applyFont="1"/>
    <xf numFmtId="0" fontId="10" fillId="0" borderId="8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4" fontId="10" fillId="0" borderId="3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4" fontId="8" fillId="0" borderId="3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14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167" fontId="11" fillId="0" borderId="6" xfId="0" applyNumberFormat="1" applyFont="1" applyBorder="1" applyAlignment="1">
      <alignment horizontal="center" vertical="center"/>
    </xf>
    <xf numFmtId="14" fontId="13" fillId="0" borderId="7" xfId="0" applyNumberFormat="1" applyFont="1" applyBorder="1" applyAlignment="1">
      <alignment horizontal="center" vertical="center" wrapText="1"/>
    </xf>
    <xf numFmtId="167" fontId="13" fillId="0" borderId="7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168" fontId="10" fillId="0" borderId="1" xfId="0" applyNumberFormat="1" applyFont="1" applyBorder="1" applyAlignment="1">
      <alignment horizontal="center" vertical="center"/>
    </xf>
    <xf numFmtId="14" fontId="10" fillId="0" borderId="1" xfId="0" quotePrefix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64" fontId="10" fillId="0" borderId="1" xfId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67" fontId="10" fillId="0" borderId="1" xfId="0" applyNumberFormat="1" applyFont="1" applyBorder="1" applyAlignment="1">
      <alignment horizontal="center" vertical="center" wrapText="1"/>
    </xf>
    <xf numFmtId="168" fontId="10" fillId="0" borderId="1" xfId="0" applyNumberFormat="1" applyFont="1" applyBorder="1" applyAlignment="1">
      <alignment horizontal="center" vertical="center" wrapText="1"/>
    </xf>
    <xf numFmtId="14" fontId="10" fillId="0" borderId="1" xfId="0" quotePrefix="1" applyNumberFormat="1" applyFont="1" applyBorder="1" applyAlignment="1">
      <alignment horizontal="center" vertical="center" wrapText="1"/>
    </xf>
    <xf numFmtId="164" fontId="10" fillId="0" borderId="1" xfId="1" applyFont="1" applyFill="1" applyBorder="1" applyAlignment="1">
      <alignment horizontal="center" vertical="center" wrapText="1"/>
    </xf>
    <xf numFmtId="164" fontId="10" fillId="0" borderId="1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69" fontId="10" fillId="0" borderId="1" xfId="0" applyNumberFormat="1" applyFont="1" applyBorder="1" applyAlignment="1">
      <alignment horizontal="center" vertical="center"/>
    </xf>
    <xf numFmtId="0" fontId="8" fillId="0" borderId="1" xfId="5" applyFont="1" applyFill="1" applyBorder="1" applyAlignment="1">
      <alignment horizontal="left" vertical="center" wrapText="1"/>
    </xf>
    <xf numFmtId="14" fontId="8" fillId="0" borderId="1" xfId="5" applyNumberFormat="1" applyFont="1" applyFill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68" fontId="10" fillId="0" borderId="1" xfId="0" quotePrefix="1" applyNumberFormat="1" applyFont="1" applyBorder="1" applyAlignment="1">
      <alignment horizontal="center" vertical="center"/>
    </xf>
    <xf numFmtId="0" fontId="10" fillId="0" borderId="1" xfId="0" applyFont="1" applyBorder="1"/>
    <xf numFmtId="14" fontId="10" fillId="0" borderId="1" xfId="0" applyNumberFormat="1" applyFont="1" applyBorder="1"/>
    <xf numFmtId="0" fontId="11" fillId="0" borderId="1" xfId="0" applyFont="1" applyBorder="1" applyAlignment="1">
      <alignment vertical="center"/>
    </xf>
    <xf numFmtId="164" fontId="11" fillId="0" borderId="1" xfId="1" applyFont="1" applyBorder="1" applyAlignment="1">
      <alignment vertical="center"/>
    </xf>
    <xf numFmtId="167" fontId="10" fillId="0" borderId="1" xfId="0" applyNumberFormat="1" applyFont="1" applyBorder="1"/>
    <xf numFmtId="167" fontId="8" fillId="0" borderId="1" xfId="0" applyNumberFormat="1" applyFont="1" applyBorder="1"/>
    <xf numFmtId="14" fontId="8" fillId="0" borderId="1" xfId="0" applyNumberFormat="1" applyFont="1" applyBorder="1"/>
    <xf numFmtId="167" fontId="10" fillId="0" borderId="1" xfId="0" applyNumberFormat="1" applyFont="1" applyBorder="1" applyAlignment="1">
      <alignment wrapText="1"/>
    </xf>
    <xf numFmtId="0" fontId="11" fillId="0" borderId="0" xfId="0" applyFont="1" applyAlignment="1">
      <alignment vertical="center"/>
    </xf>
    <xf numFmtId="164" fontId="11" fillId="0" borderId="0" xfId="1" applyFont="1" applyBorder="1" applyAlignment="1">
      <alignment vertical="center"/>
    </xf>
    <xf numFmtId="167" fontId="8" fillId="0" borderId="0" xfId="0" applyNumberFormat="1" applyFont="1"/>
    <xf numFmtId="167" fontId="10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 shrinkToFit="1"/>
    </xf>
    <xf numFmtId="164" fontId="5" fillId="2" borderId="1" xfId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4" fontId="11" fillId="0" borderId="6" xfId="0" applyNumberFormat="1" applyFont="1" applyBorder="1" applyAlignment="1">
      <alignment horizontal="center" vertical="center" wrapText="1"/>
    </xf>
    <xf numFmtId="14" fontId="11" fillId="0" borderId="7" xfId="0" applyNumberFormat="1" applyFont="1" applyBorder="1" applyAlignment="1">
      <alignment horizontal="center" vertical="center" wrapText="1"/>
    </xf>
    <xf numFmtId="167" fontId="13" fillId="0" borderId="6" xfId="0" applyNumberFormat="1" applyFont="1" applyBorder="1" applyAlignment="1">
      <alignment horizontal="center" vertical="center" wrapText="1"/>
    </xf>
    <xf numFmtId="167" fontId="13" fillId="0" borderId="7" xfId="0" applyNumberFormat="1" applyFont="1" applyBorder="1" applyAlignment="1">
      <alignment horizontal="center" vertical="center" wrapText="1"/>
    </xf>
    <xf numFmtId="167" fontId="13" fillId="0" borderId="2" xfId="0" applyNumberFormat="1" applyFont="1" applyBorder="1" applyAlignment="1">
      <alignment horizontal="center" vertical="center" wrapText="1"/>
    </xf>
    <xf numFmtId="167" fontId="13" fillId="0" borderId="5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64" fontId="11" fillId="0" borderId="6" xfId="1" applyFont="1" applyFill="1" applyBorder="1" applyAlignment="1">
      <alignment horizontal="center" vertical="center" wrapText="1"/>
    </xf>
    <xf numFmtId="164" fontId="11" fillId="0" borderId="7" xfId="1" applyFont="1" applyFill="1" applyBorder="1" applyAlignment="1">
      <alignment horizontal="center" vertical="center" wrapText="1"/>
    </xf>
    <xf numFmtId="14" fontId="13" fillId="0" borderId="6" xfId="0" applyNumberFormat="1" applyFont="1" applyBorder="1" applyAlignment="1">
      <alignment horizontal="center" vertical="center" wrapText="1"/>
    </xf>
    <xf numFmtId="14" fontId="13" fillId="0" borderId="7" xfId="0" applyNumberFormat="1" applyFont="1" applyBorder="1" applyAlignment="1">
      <alignment horizontal="center" vertical="center" wrapText="1"/>
    </xf>
  </cellXfs>
  <cellStyles count="6">
    <cellStyle name="Comma" xfId="1" builtinId="3"/>
    <cellStyle name="Comma 2" xfId="2" xr:uid="{00000000-0005-0000-0000-000001000000}"/>
    <cellStyle name="Hyperlink" xfId="5" builtinId="8"/>
    <cellStyle name="Normal" xfId="0" builtinId="0"/>
    <cellStyle name="Normal 2" xfId="3" xr:uid="{00000000-0005-0000-0000-000004000000}"/>
    <cellStyle name="Normal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H22"/>
  <sheetViews>
    <sheetView tabSelected="1" zoomScale="85" zoomScaleNormal="85" workbookViewId="0">
      <selection activeCell="H2" sqref="H2"/>
    </sheetView>
  </sheetViews>
  <sheetFormatPr defaultRowHeight="14.25" x14ac:dyDescent="0.25"/>
  <cols>
    <col min="1" max="1" width="13.7109375" style="25" customWidth="1"/>
    <col min="2" max="2" width="32.42578125" style="56" customWidth="1"/>
    <col min="3" max="3" width="14.85546875" style="25" customWidth="1"/>
    <col min="4" max="4" width="9.140625" style="25"/>
    <col min="5" max="5" width="15.28515625" style="25" customWidth="1"/>
    <col min="6" max="6" width="12.7109375" style="25" customWidth="1"/>
    <col min="7" max="7" width="15.42578125" style="25" customWidth="1"/>
    <col min="8" max="8" width="13.5703125" style="25" customWidth="1"/>
    <col min="9" max="16384" width="9.140625" style="25"/>
  </cols>
  <sheetData>
    <row r="1" spans="1:8" x14ac:dyDescent="0.25">
      <c r="H1" s="33" t="s">
        <v>120</v>
      </c>
    </row>
    <row r="3" spans="1:8" ht="15" x14ac:dyDescent="0.25">
      <c r="A3" s="47" t="s">
        <v>0</v>
      </c>
      <c r="B3" s="47"/>
      <c r="C3" s="47"/>
      <c r="D3" s="47"/>
      <c r="E3" s="47"/>
      <c r="F3" s="47"/>
      <c r="G3" s="47"/>
      <c r="H3" s="47"/>
    </row>
    <row r="4" spans="1:8" ht="15" x14ac:dyDescent="0.25">
      <c r="A4" s="47" t="s">
        <v>118</v>
      </c>
      <c r="B4" s="47"/>
      <c r="C4" s="47"/>
      <c r="D4" s="47"/>
      <c r="E4" s="47"/>
      <c r="F4" s="47"/>
      <c r="G4" s="47"/>
      <c r="H4" s="47"/>
    </row>
    <row r="5" spans="1:8" x14ac:dyDescent="0.25">
      <c r="A5" s="75" t="s">
        <v>3</v>
      </c>
      <c r="B5" s="75"/>
      <c r="C5" s="75"/>
      <c r="D5" s="75"/>
      <c r="E5" s="75"/>
      <c r="F5" s="75"/>
      <c r="G5" s="75"/>
      <c r="H5" s="75"/>
    </row>
    <row r="7" spans="1:8" ht="15" x14ac:dyDescent="0.25">
      <c r="A7" s="144" t="s">
        <v>45</v>
      </c>
      <c r="B7" s="144" t="s">
        <v>89</v>
      </c>
      <c r="C7" s="144" t="s">
        <v>90</v>
      </c>
      <c r="D7" s="145" t="s">
        <v>91</v>
      </c>
      <c r="E7" s="146" t="s">
        <v>119</v>
      </c>
      <c r="F7" s="146"/>
      <c r="G7" s="146"/>
      <c r="H7" s="146"/>
    </row>
    <row r="8" spans="1:8" x14ac:dyDescent="0.25">
      <c r="A8" s="144"/>
      <c r="B8" s="144"/>
      <c r="C8" s="144"/>
      <c r="D8" s="145"/>
      <c r="E8" s="144" t="s">
        <v>92</v>
      </c>
      <c r="F8" s="144" t="s">
        <v>93</v>
      </c>
      <c r="G8" s="144" t="s">
        <v>94</v>
      </c>
      <c r="H8" s="144" t="s">
        <v>95</v>
      </c>
    </row>
    <row r="9" spans="1:8" x14ac:dyDescent="0.25">
      <c r="A9" s="144"/>
      <c r="B9" s="144"/>
      <c r="C9" s="144"/>
      <c r="D9" s="145"/>
      <c r="E9" s="144"/>
      <c r="F9" s="145"/>
      <c r="G9" s="145"/>
      <c r="H9" s="145"/>
    </row>
    <row r="10" spans="1:8" x14ac:dyDescent="0.25">
      <c r="A10" s="144"/>
      <c r="B10" s="144"/>
      <c r="C10" s="144"/>
      <c r="D10" s="145"/>
      <c r="E10" s="144"/>
      <c r="F10" s="145"/>
      <c r="G10" s="145"/>
      <c r="H10" s="145"/>
    </row>
    <row r="11" spans="1:8" x14ac:dyDescent="0.25">
      <c r="A11" s="61" t="s">
        <v>96</v>
      </c>
      <c r="B11" s="73" t="s">
        <v>97</v>
      </c>
      <c r="C11" s="62">
        <v>1128</v>
      </c>
      <c r="D11" s="62">
        <v>1</v>
      </c>
      <c r="E11" s="63">
        <v>22495</v>
      </c>
      <c r="F11" s="63">
        <v>22495</v>
      </c>
      <c r="G11" s="9">
        <v>20245.5</v>
      </c>
      <c r="H11" s="64">
        <f t="shared" ref="H11:H19" si="0">F11-G11</f>
        <v>2249.5</v>
      </c>
    </row>
    <row r="12" spans="1:8" x14ac:dyDescent="0.25">
      <c r="A12" s="65" t="s">
        <v>98</v>
      </c>
      <c r="B12" s="73" t="s">
        <v>99</v>
      </c>
      <c r="C12" s="62">
        <v>2220</v>
      </c>
      <c r="D12" s="62">
        <v>1</v>
      </c>
      <c r="E12" s="63">
        <v>15000</v>
      </c>
      <c r="F12" s="63">
        <v>15000</v>
      </c>
      <c r="G12" s="9">
        <v>14250</v>
      </c>
      <c r="H12" s="64">
        <f t="shared" si="0"/>
        <v>750</v>
      </c>
    </row>
    <row r="13" spans="1:8" x14ac:dyDescent="0.25">
      <c r="A13" s="66" t="s">
        <v>100</v>
      </c>
      <c r="B13" s="14" t="s">
        <v>101</v>
      </c>
      <c r="C13" s="34" t="s">
        <v>102</v>
      </c>
      <c r="D13" s="34">
        <v>1</v>
      </c>
      <c r="E13" s="9">
        <v>23900</v>
      </c>
      <c r="F13" s="9">
        <v>23900</v>
      </c>
      <c r="G13" s="9">
        <v>21510</v>
      </c>
      <c r="H13" s="64">
        <f t="shared" si="0"/>
        <v>2390</v>
      </c>
    </row>
    <row r="14" spans="1:8" ht="28.5" x14ac:dyDescent="0.25">
      <c r="A14" s="66" t="s">
        <v>103</v>
      </c>
      <c r="B14" s="14" t="s">
        <v>104</v>
      </c>
      <c r="C14" s="66" t="s">
        <v>105</v>
      </c>
      <c r="D14" s="34"/>
      <c r="E14" s="9">
        <v>15000</v>
      </c>
      <c r="F14" s="9">
        <v>15000</v>
      </c>
      <c r="G14" s="9">
        <v>13700</v>
      </c>
      <c r="H14" s="64">
        <f t="shared" si="0"/>
        <v>1300</v>
      </c>
    </row>
    <row r="15" spans="1:8" ht="28.5" x14ac:dyDescent="0.25">
      <c r="A15" s="67">
        <v>41615</v>
      </c>
      <c r="B15" s="14" t="s">
        <v>106</v>
      </c>
      <c r="C15" s="34" t="s">
        <v>107</v>
      </c>
      <c r="D15" s="34">
        <v>1</v>
      </c>
      <c r="E15" s="9">
        <v>33900</v>
      </c>
      <c r="F15" s="9">
        <v>33900</v>
      </c>
      <c r="G15" s="9">
        <v>30510</v>
      </c>
      <c r="H15" s="64">
        <f t="shared" si="0"/>
        <v>3390</v>
      </c>
    </row>
    <row r="16" spans="1:8" x14ac:dyDescent="0.25">
      <c r="A16" s="66" t="s">
        <v>108</v>
      </c>
      <c r="B16" s="14" t="s">
        <v>109</v>
      </c>
      <c r="C16" s="34" t="s">
        <v>110</v>
      </c>
      <c r="D16" s="34">
        <v>1</v>
      </c>
      <c r="E16" s="9">
        <v>26995</v>
      </c>
      <c r="F16" s="9">
        <v>26995</v>
      </c>
      <c r="G16" s="9">
        <v>24295.5</v>
      </c>
      <c r="H16" s="64">
        <f t="shared" si="0"/>
        <v>2699.5</v>
      </c>
    </row>
    <row r="17" spans="1:8" x14ac:dyDescent="0.25">
      <c r="A17" s="66" t="s">
        <v>111</v>
      </c>
      <c r="B17" s="14" t="s">
        <v>112</v>
      </c>
      <c r="C17" s="34" t="s">
        <v>113</v>
      </c>
      <c r="D17" s="34">
        <v>1</v>
      </c>
      <c r="E17" s="9">
        <v>40000</v>
      </c>
      <c r="F17" s="9">
        <v>40000</v>
      </c>
      <c r="G17" s="9">
        <v>36000</v>
      </c>
      <c r="H17" s="64">
        <f t="shared" si="0"/>
        <v>4000</v>
      </c>
    </row>
    <row r="18" spans="1:8" ht="57" x14ac:dyDescent="0.25">
      <c r="A18" s="66" t="s">
        <v>114</v>
      </c>
      <c r="B18" s="14" t="s">
        <v>115</v>
      </c>
      <c r="C18" s="34" t="s">
        <v>116</v>
      </c>
      <c r="D18" s="34">
        <v>1</v>
      </c>
      <c r="E18" s="9">
        <v>205000</v>
      </c>
      <c r="F18" s="9">
        <v>205000</v>
      </c>
      <c r="G18" s="9">
        <v>184500</v>
      </c>
      <c r="H18" s="64">
        <f t="shared" si="0"/>
        <v>20500</v>
      </c>
    </row>
    <row r="19" spans="1:8" x14ac:dyDescent="0.25">
      <c r="A19" s="66" t="s">
        <v>117</v>
      </c>
      <c r="B19" s="14" t="s">
        <v>70</v>
      </c>
      <c r="C19" s="34" t="s">
        <v>69</v>
      </c>
      <c r="D19" s="34">
        <v>1</v>
      </c>
      <c r="E19" s="9">
        <v>21561</v>
      </c>
      <c r="F19" s="9">
        <v>21561</v>
      </c>
      <c r="G19" s="9">
        <v>19404.900000000001</v>
      </c>
      <c r="H19" s="64">
        <f t="shared" si="0"/>
        <v>2156.0999999999985</v>
      </c>
    </row>
    <row r="20" spans="1:8" ht="21.75" customHeight="1" x14ac:dyDescent="0.25">
      <c r="A20" s="68" t="s">
        <v>36</v>
      </c>
      <c r="B20" s="74"/>
      <c r="C20" s="69"/>
      <c r="D20" s="70"/>
      <c r="E20" s="71">
        <f>SUM(E11:E19)</f>
        <v>403851</v>
      </c>
      <c r="F20" s="71">
        <f>SUM(F11:F19)</f>
        <v>403851</v>
      </c>
      <c r="G20" s="71">
        <f>SUM(G11:G19)</f>
        <v>364415.9</v>
      </c>
      <c r="H20" s="71">
        <f>SUM(H11:H19)</f>
        <v>39435.1</v>
      </c>
    </row>
    <row r="22" spans="1:8" x14ac:dyDescent="0.25">
      <c r="H22" s="72"/>
    </row>
  </sheetData>
  <mergeCells count="9">
    <mergeCell ref="C7:C10"/>
    <mergeCell ref="B7:B10"/>
    <mergeCell ref="A7:A10"/>
    <mergeCell ref="G8:G10"/>
    <mergeCell ref="H8:H10"/>
    <mergeCell ref="E7:H7"/>
    <mergeCell ref="D7:D10"/>
    <mergeCell ref="E8:E10"/>
    <mergeCell ref="F8:F10"/>
  </mergeCells>
  <pageMargins left="1.25" right="1" top="1" bottom="1" header="0.5" footer="0.5"/>
  <pageSetup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E95"/>
  <sheetViews>
    <sheetView zoomScaleNormal="100" workbookViewId="0">
      <selection activeCell="E2" sqref="E2"/>
    </sheetView>
  </sheetViews>
  <sheetFormatPr defaultRowHeight="15" x14ac:dyDescent="0.25"/>
  <cols>
    <col min="1" max="1" width="31.5703125" customWidth="1"/>
    <col min="2" max="2" width="37.7109375" bestFit="1" customWidth="1"/>
    <col min="3" max="3" width="18.7109375" bestFit="1" customWidth="1"/>
    <col min="4" max="4" width="20.5703125" bestFit="1" customWidth="1"/>
    <col min="5" max="5" width="17" style="30" customWidth="1"/>
  </cols>
  <sheetData>
    <row r="1" spans="1:5" s="1" customFormat="1" ht="14.25" x14ac:dyDescent="0.2">
      <c r="E1" s="2" t="s">
        <v>121</v>
      </c>
    </row>
    <row r="2" spans="1:5" s="1" customFormat="1" x14ac:dyDescent="0.25">
      <c r="A2" s="4" t="s">
        <v>0</v>
      </c>
      <c r="B2" s="4"/>
      <c r="C2" s="4"/>
      <c r="D2" s="4"/>
      <c r="E2" s="4"/>
    </row>
    <row r="3" spans="1:5" s="1" customFormat="1" x14ac:dyDescent="0.25">
      <c r="A3" s="4" t="s">
        <v>1</v>
      </c>
      <c r="B3" s="4"/>
      <c r="C3" s="4"/>
      <c r="D3" s="4"/>
      <c r="E3" s="4"/>
    </row>
    <row r="4" spans="1:5" s="1" customFormat="1" x14ac:dyDescent="0.25">
      <c r="A4" s="4" t="s">
        <v>2</v>
      </c>
      <c r="B4" s="4"/>
      <c r="C4" s="4"/>
      <c r="D4" s="4"/>
      <c r="E4" s="4"/>
    </row>
    <row r="5" spans="1:5" s="1" customFormat="1" ht="14.25" x14ac:dyDescent="0.2">
      <c r="A5" s="76" t="s">
        <v>3</v>
      </c>
      <c r="B5" s="76"/>
      <c r="C5" s="76"/>
      <c r="D5" s="76"/>
      <c r="E5" s="76"/>
    </row>
    <row r="6" spans="1:5" s="1" customFormat="1" ht="14.25" x14ac:dyDescent="0.2">
      <c r="E6" s="3"/>
    </row>
    <row r="7" spans="1:5" s="1" customFormat="1" x14ac:dyDescent="0.25">
      <c r="A7" s="4" t="s">
        <v>4</v>
      </c>
      <c r="E7" s="3"/>
    </row>
    <row r="8" spans="1:5" s="1" customFormat="1" x14ac:dyDescent="0.25">
      <c r="A8" s="147" t="s">
        <v>5</v>
      </c>
      <c r="B8" s="147"/>
      <c r="C8" s="148" t="s">
        <v>6</v>
      </c>
      <c r="D8" s="148"/>
      <c r="E8" s="148"/>
    </row>
    <row r="9" spans="1:5" x14ac:dyDescent="0.25">
      <c r="A9" s="147"/>
      <c r="B9" s="147"/>
      <c r="C9" s="5" t="s">
        <v>7</v>
      </c>
      <c r="D9" s="5" t="s">
        <v>8</v>
      </c>
      <c r="E9" s="6" t="s">
        <v>9</v>
      </c>
    </row>
    <row r="10" spans="1:5" x14ac:dyDescent="0.25">
      <c r="A10" s="7" t="s">
        <v>10</v>
      </c>
      <c r="B10" s="7"/>
      <c r="C10" s="8">
        <v>149430284</v>
      </c>
      <c r="D10" s="9">
        <v>149430284</v>
      </c>
      <c r="E10" s="10">
        <f t="shared" ref="E10:E31" si="0">C10-D10</f>
        <v>0</v>
      </c>
    </row>
    <row r="11" spans="1:5" x14ac:dyDescent="0.25">
      <c r="A11" s="7" t="s">
        <v>11</v>
      </c>
      <c r="B11" s="7" t="s">
        <v>12</v>
      </c>
      <c r="C11" s="9">
        <v>8104301.7300000004</v>
      </c>
      <c r="D11" s="9">
        <v>8104301.7300000004</v>
      </c>
      <c r="E11" s="10">
        <f t="shared" si="0"/>
        <v>0</v>
      </c>
    </row>
    <row r="12" spans="1:5" x14ac:dyDescent="0.25">
      <c r="A12" s="7" t="s">
        <v>13</v>
      </c>
      <c r="B12" s="7" t="s">
        <v>14</v>
      </c>
      <c r="C12" s="8">
        <v>0</v>
      </c>
      <c r="D12" s="9">
        <v>0</v>
      </c>
      <c r="E12" s="10">
        <f>C12-D12</f>
        <v>0</v>
      </c>
    </row>
    <row r="13" spans="1:5" x14ac:dyDescent="0.25">
      <c r="A13" s="7" t="s">
        <v>13</v>
      </c>
      <c r="B13" s="7" t="s">
        <v>15</v>
      </c>
      <c r="C13" s="11">
        <v>2455718</v>
      </c>
      <c r="D13" s="9">
        <v>2455718</v>
      </c>
      <c r="E13" s="10">
        <f t="shared" si="0"/>
        <v>0</v>
      </c>
    </row>
    <row r="14" spans="1:5" x14ac:dyDescent="0.25">
      <c r="A14" s="7" t="s">
        <v>16</v>
      </c>
      <c r="B14" s="7" t="s">
        <v>17</v>
      </c>
      <c r="C14" s="11">
        <v>84647031.049999997</v>
      </c>
      <c r="D14" s="9">
        <v>85513761.049999997</v>
      </c>
      <c r="E14" s="10">
        <f t="shared" si="0"/>
        <v>-866730</v>
      </c>
    </row>
    <row r="15" spans="1:5" x14ac:dyDescent="0.25">
      <c r="A15" s="7" t="s">
        <v>16</v>
      </c>
      <c r="B15" s="7" t="s">
        <v>18</v>
      </c>
      <c r="C15" s="11">
        <v>304206610.02999997</v>
      </c>
      <c r="D15" s="9">
        <v>302431880.02999997</v>
      </c>
      <c r="E15" s="10">
        <f t="shared" si="0"/>
        <v>1774730</v>
      </c>
    </row>
    <row r="16" spans="1:5" x14ac:dyDescent="0.25">
      <c r="A16" s="7" t="s">
        <v>16</v>
      </c>
      <c r="B16" s="7" t="s">
        <v>19</v>
      </c>
      <c r="C16" s="11">
        <v>46632745.729999997</v>
      </c>
      <c r="D16" s="9">
        <v>34528825.57</v>
      </c>
      <c r="E16" s="10">
        <f t="shared" si="0"/>
        <v>12103920.159999996</v>
      </c>
    </row>
    <row r="17" spans="1:5" x14ac:dyDescent="0.25">
      <c r="A17" s="7" t="s">
        <v>20</v>
      </c>
      <c r="B17" s="7" t="s">
        <v>21</v>
      </c>
      <c r="C17" s="12">
        <v>55000</v>
      </c>
      <c r="D17" s="9">
        <v>55000</v>
      </c>
      <c r="E17" s="10">
        <f t="shared" si="0"/>
        <v>0</v>
      </c>
    </row>
    <row r="18" spans="1:5" x14ac:dyDescent="0.25">
      <c r="A18" s="7" t="s">
        <v>20</v>
      </c>
      <c r="B18" s="7" t="s">
        <v>22</v>
      </c>
      <c r="C18" s="11">
        <v>3711296</v>
      </c>
      <c r="D18" s="9">
        <v>3711296</v>
      </c>
      <c r="E18" s="10">
        <f t="shared" si="0"/>
        <v>0</v>
      </c>
    </row>
    <row r="19" spans="1:5" x14ac:dyDescent="0.25">
      <c r="A19" s="7" t="s">
        <v>20</v>
      </c>
      <c r="B19" s="7" t="s">
        <v>23</v>
      </c>
      <c r="C19" s="13">
        <v>5091694</v>
      </c>
      <c r="D19" s="9">
        <v>5091694</v>
      </c>
      <c r="E19" s="10">
        <f t="shared" si="0"/>
        <v>0</v>
      </c>
    </row>
    <row r="20" spans="1:5" x14ac:dyDescent="0.25">
      <c r="A20" s="7" t="s">
        <v>20</v>
      </c>
      <c r="B20" s="7" t="s">
        <v>24</v>
      </c>
      <c r="C20" s="11">
        <v>3390860</v>
      </c>
      <c r="D20" s="9">
        <v>3390860</v>
      </c>
      <c r="E20" s="10">
        <f t="shared" si="0"/>
        <v>0</v>
      </c>
    </row>
    <row r="21" spans="1:5" x14ac:dyDescent="0.25">
      <c r="A21" s="7" t="s">
        <v>20</v>
      </c>
      <c r="B21" s="7" t="s">
        <v>25</v>
      </c>
      <c r="C21" s="11">
        <v>3527809</v>
      </c>
      <c r="D21" s="9">
        <v>3527809</v>
      </c>
      <c r="E21" s="10">
        <f t="shared" si="0"/>
        <v>0</v>
      </c>
    </row>
    <row r="22" spans="1:5" x14ac:dyDescent="0.25">
      <c r="A22" s="7" t="s">
        <v>20</v>
      </c>
      <c r="B22" s="7" t="s">
        <v>26</v>
      </c>
      <c r="C22" s="11">
        <v>0</v>
      </c>
      <c r="D22" s="9"/>
      <c r="E22" s="10">
        <f t="shared" si="0"/>
        <v>0</v>
      </c>
    </row>
    <row r="23" spans="1:5" ht="28.5" x14ac:dyDescent="0.25">
      <c r="A23" s="7" t="s">
        <v>20</v>
      </c>
      <c r="B23" s="14" t="s">
        <v>27</v>
      </c>
      <c r="C23" s="11">
        <v>158500</v>
      </c>
      <c r="D23" s="9">
        <v>158500</v>
      </c>
      <c r="E23" s="10">
        <f t="shared" si="0"/>
        <v>0</v>
      </c>
    </row>
    <row r="24" spans="1:5" x14ac:dyDescent="0.25">
      <c r="A24" s="7" t="s">
        <v>20</v>
      </c>
      <c r="B24" s="7" t="s">
        <v>28</v>
      </c>
      <c r="C24" s="11">
        <v>1744200</v>
      </c>
      <c r="D24" s="9">
        <v>1803750</v>
      </c>
      <c r="E24" s="10">
        <f t="shared" si="0"/>
        <v>-59550</v>
      </c>
    </row>
    <row r="25" spans="1:5" x14ac:dyDescent="0.25">
      <c r="A25" s="7" t="s">
        <v>20</v>
      </c>
      <c r="B25" s="7" t="s">
        <v>29</v>
      </c>
      <c r="C25" s="11">
        <v>23192672</v>
      </c>
      <c r="D25" s="9">
        <v>23192672</v>
      </c>
      <c r="E25" s="10">
        <f t="shared" si="0"/>
        <v>0</v>
      </c>
    </row>
    <row r="26" spans="1:5" x14ac:dyDescent="0.25">
      <c r="A26" s="7" t="s">
        <v>30</v>
      </c>
      <c r="B26" s="7" t="s">
        <v>31</v>
      </c>
      <c r="C26" s="13">
        <v>7724825</v>
      </c>
      <c r="D26" s="9">
        <v>7724825</v>
      </c>
      <c r="E26" s="10">
        <f t="shared" si="0"/>
        <v>0</v>
      </c>
    </row>
    <row r="27" spans="1:5" x14ac:dyDescent="0.25">
      <c r="A27" s="7" t="s">
        <v>30</v>
      </c>
      <c r="B27" s="15" t="s">
        <v>32</v>
      </c>
      <c r="C27" s="9"/>
      <c r="D27" s="16">
        <v>0</v>
      </c>
      <c r="E27" s="10">
        <f t="shared" si="0"/>
        <v>0</v>
      </c>
    </row>
    <row r="28" spans="1:5" x14ac:dyDescent="0.25">
      <c r="A28" s="7" t="s">
        <v>33</v>
      </c>
      <c r="B28" s="7" t="s">
        <v>33</v>
      </c>
      <c r="C28" s="9">
        <v>4557300</v>
      </c>
      <c r="D28" s="9">
        <v>4605857.92</v>
      </c>
      <c r="E28" s="10">
        <f t="shared" si="0"/>
        <v>-48557.919999999925</v>
      </c>
    </row>
    <row r="29" spans="1:5" x14ac:dyDescent="0.25">
      <c r="A29" s="7" t="s">
        <v>33</v>
      </c>
      <c r="B29" s="7" t="s">
        <v>34</v>
      </c>
      <c r="C29" s="9">
        <v>0</v>
      </c>
      <c r="D29" s="9"/>
      <c r="E29" s="10">
        <f t="shared" si="0"/>
        <v>0</v>
      </c>
    </row>
    <row r="30" spans="1:5" x14ac:dyDescent="0.25">
      <c r="A30" s="7" t="s">
        <v>35</v>
      </c>
      <c r="B30" s="7" t="s">
        <v>35</v>
      </c>
      <c r="C30" s="8">
        <v>631365.19999999995</v>
      </c>
      <c r="D30" s="8">
        <v>631365.19999999995</v>
      </c>
      <c r="E30" s="10">
        <f t="shared" si="0"/>
        <v>0</v>
      </c>
    </row>
    <row r="31" spans="1:5" x14ac:dyDescent="0.25">
      <c r="A31" s="17"/>
      <c r="B31" s="18" t="s">
        <v>36</v>
      </c>
      <c r="C31" s="5">
        <f>SUM(C10:C30)</f>
        <v>649262211.74000001</v>
      </c>
      <c r="D31" s="5">
        <f>SUM(D10:D30)</f>
        <v>636358399.5</v>
      </c>
      <c r="E31" s="19">
        <f t="shared" si="0"/>
        <v>12903812.24000001</v>
      </c>
    </row>
    <row r="33" spans="1:5" s="1" customFormat="1" x14ac:dyDescent="0.25">
      <c r="A33" s="4" t="s">
        <v>37</v>
      </c>
      <c r="E33" s="3"/>
    </row>
    <row r="34" spans="1:5" s="1" customFormat="1" x14ac:dyDescent="0.25">
      <c r="A34" s="147" t="s">
        <v>5</v>
      </c>
      <c r="B34" s="147"/>
      <c r="C34" s="148" t="s">
        <v>6</v>
      </c>
      <c r="D34" s="148"/>
      <c r="E34" s="148"/>
    </row>
    <row r="35" spans="1:5" x14ac:dyDescent="0.25">
      <c r="A35" s="147"/>
      <c r="B35" s="147"/>
      <c r="C35" s="5" t="s">
        <v>7</v>
      </c>
      <c r="D35" s="5" t="s">
        <v>8</v>
      </c>
      <c r="E35" s="6" t="s">
        <v>9</v>
      </c>
    </row>
    <row r="36" spans="1:5" x14ac:dyDescent="0.25">
      <c r="A36" s="7" t="s">
        <v>10</v>
      </c>
      <c r="B36" s="7"/>
      <c r="C36" s="8">
        <v>0</v>
      </c>
      <c r="D36" s="9">
        <v>0</v>
      </c>
      <c r="E36" s="10">
        <f t="shared" ref="E36:E57" si="1">C36-D36</f>
        <v>0</v>
      </c>
    </row>
    <row r="37" spans="1:5" x14ac:dyDescent="0.25">
      <c r="A37" s="7" t="s">
        <v>11</v>
      </c>
      <c r="B37" s="7" t="s">
        <v>12</v>
      </c>
      <c r="C37" s="8">
        <v>570315</v>
      </c>
      <c r="D37" s="8">
        <v>570315</v>
      </c>
      <c r="E37" s="20">
        <f>C37-D37</f>
        <v>0</v>
      </c>
    </row>
    <row r="38" spans="1:5" x14ac:dyDescent="0.25">
      <c r="A38" s="7" t="s">
        <v>13</v>
      </c>
      <c r="B38" s="7" t="s">
        <v>14</v>
      </c>
      <c r="C38" s="8">
        <v>0</v>
      </c>
      <c r="D38" s="9">
        <v>0</v>
      </c>
      <c r="E38" s="10">
        <f t="shared" ref="E38" si="2">C38-D38</f>
        <v>0</v>
      </c>
    </row>
    <row r="39" spans="1:5" x14ac:dyDescent="0.25">
      <c r="A39" s="7" t="s">
        <v>13</v>
      </c>
      <c r="B39" s="7" t="s">
        <v>15</v>
      </c>
      <c r="C39" s="8">
        <v>0</v>
      </c>
      <c r="D39" s="9">
        <v>0</v>
      </c>
      <c r="E39" s="10">
        <f t="shared" si="1"/>
        <v>0</v>
      </c>
    </row>
    <row r="40" spans="1:5" x14ac:dyDescent="0.25">
      <c r="A40" s="7" t="s">
        <v>16</v>
      </c>
      <c r="B40" s="7" t="s">
        <v>17</v>
      </c>
      <c r="C40" s="8">
        <v>0</v>
      </c>
      <c r="D40" s="9">
        <v>0</v>
      </c>
      <c r="E40" s="10">
        <f t="shared" si="1"/>
        <v>0</v>
      </c>
    </row>
    <row r="41" spans="1:5" x14ac:dyDescent="0.25">
      <c r="A41" s="7" t="s">
        <v>16</v>
      </c>
      <c r="B41" s="7" t="s">
        <v>18</v>
      </c>
      <c r="C41" s="8">
        <v>0</v>
      </c>
      <c r="D41" s="9">
        <v>0</v>
      </c>
      <c r="E41" s="10">
        <f t="shared" si="1"/>
        <v>0</v>
      </c>
    </row>
    <row r="42" spans="1:5" x14ac:dyDescent="0.25">
      <c r="A42" s="7" t="s">
        <v>16</v>
      </c>
      <c r="B42" s="7" t="s">
        <v>19</v>
      </c>
      <c r="C42" s="8">
        <v>7418262</v>
      </c>
      <c r="D42" s="8">
        <v>7418262</v>
      </c>
      <c r="E42" s="20">
        <f>C42-D42</f>
        <v>0</v>
      </c>
    </row>
    <row r="43" spans="1:5" x14ac:dyDescent="0.25">
      <c r="A43" s="7" t="s">
        <v>20</v>
      </c>
      <c r="B43" s="7" t="s">
        <v>21</v>
      </c>
      <c r="C43" s="8">
        <v>0</v>
      </c>
      <c r="D43" s="9">
        <v>0</v>
      </c>
      <c r="E43" s="10">
        <f t="shared" si="1"/>
        <v>0</v>
      </c>
    </row>
    <row r="44" spans="1:5" x14ac:dyDescent="0.25">
      <c r="A44" s="7" t="s">
        <v>20</v>
      </c>
      <c r="B44" s="7" t="s">
        <v>22</v>
      </c>
      <c r="C44" s="8">
        <v>0</v>
      </c>
      <c r="D44" s="9">
        <v>0</v>
      </c>
      <c r="E44" s="10">
        <f t="shared" si="1"/>
        <v>0</v>
      </c>
    </row>
    <row r="45" spans="1:5" x14ac:dyDescent="0.25">
      <c r="A45" s="7" t="s">
        <v>20</v>
      </c>
      <c r="B45" s="7" t="s">
        <v>23</v>
      </c>
      <c r="C45" s="8">
        <v>0</v>
      </c>
      <c r="D45" s="9">
        <v>0</v>
      </c>
      <c r="E45" s="10">
        <f t="shared" si="1"/>
        <v>0</v>
      </c>
    </row>
    <row r="46" spans="1:5" x14ac:dyDescent="0.25">
      <c r="A46" s="7" t="s">
        <v>20</v>
      </c>
      <c r="B46" s="7" t="s">
        <v>24</v>
      </c>
      <c r="C46" s="8">
        <v>0</v>
      </c>
      <c r="D46" s="9">
        <v>0</v>
      </c>
      <c r="E46" s="10">
        <f t="shared" si="1"/>
        <v>0</v>
      </c>
    </row>
    <row r="47" spans="1:5" x14ac:dyDescent="0.25">
      <c r="A47" s="7" t="s">
        <v>20</v>
      </c>
      <c r="B47" s="7" t="s">
        <v>25</v>
      </c>
      <c r="C47" s="8">
        <v>0</v>
      </c>
      <c r="D47" s="9">
        <v>0</v>
      </c>
      <c r="E47" s="10">
        <f t="shared" si="1"/>
        <v>0</v>
      </c>
    </row>
    <row r="48" spans="1:5" x14ac:dyDescent="0.25">
      <c r="A48" s="7" t="s">
        <v>20</v>
      </c>
      <c r="B48" s="7" t="s">
        <v>26</v>
      </c>
      <c r="C48" s="8">
        <v>0</v>
      </c>
      <c r="D48" s="9">
        <v>0</v>
      </c>
      <c r="E48" s="10">
        <f t="shared" si="1"/>
        <v>0</v>
      </c>
    </row>
    <row r="49" spans="1:5" ht="28.5" x14ac:dyDescent="0.25">
      <c r="A49" s="7" t="s">
        <v>20</v>
      </c>
      <c r="B49" s="14" t="s">
        <v>27</v>
      </c>
      <c r="C49" s="8">
        <v>0</v>
      </c>
      <c r="D49" s="9">
        <v>0</v>
      </c>
      <c r="E49" s="10">
        <f t="shared" si="1"/>
        <v>0</v>
      </c>
    </row>
    <row r="50" spans="1:5" x14ac:dyDescent="0.25">
      <c r="A50" s="7" t="s">
        <v>20</v>
      </c>
      <c r="B50" s="7" t="s">
        <v>28</v>
      </c>
      <c r="C50" s="8">
        <v>0</v>
      </c>
      <c r="D50" s="9">
        <v>0</v>
      </c>
      <c r="E50" s="10">
        <f t="shared" si="1"/>
        <v>0</v>
      </c>
    </row>
    <row r="51" spans="1:5" x14ac:dyDescent="0.25">
      <c r="A51" s="7" t="s">
        <v>20</v>
      </c>
      <c r="B51" s="7" t="s">
        <v>29</v>
      </c>
      <c r="C51" s="8">
        <v>0</v>
      </c>
      <c r="D51" s="9">
        <v>0</v>
      </c>
      <c r="E51" s="10">
        <f t="shared" si="1"/>
        <v>0</v>
      </c>
    </row>
    <row r="52" spans="1:5" x14ac:dyDescent="0.25">
      <c r="A52" s="7" t="s">
        <v>30</v>
      </c>
      <c r="B52" s="7" t="s">
        <v>31</v>
      </c>
      <c r="C52" s="8">
        <v>0</v>
      </c>
      <c r="D52" s="9">
        <v>0</v>
      </c>
      <c r="E52" s="10">
        <f t="shared" si="1"/>
        <v>0</v>
      </c>
    </row>
    <row r="53" spans="1:5" x14ac:dyDescent="0.25">
      <c r="A53" s="7" t="s">
        <v>30</v>
      </c>
      <c r="B53" s="15" t="s">
        <v>32</v>
      </c>
      <c r="C53" s="9"/>
      <c r="D53" s="16">
        <v>0</v>
      </c>
      <c r="E53" s="10">
        <f t="shared" si="1"/>
        <v>0</v>
      </c>
    </row>
    <row r="54" spans="1:5" x14ac:dyDescent="0.25">
      <c r="A54" s="7" t="s">
        <v>33</v>
      </c>
      <c r="B54" s="7" t="s">
        <v>33</v>
      </c>
      <c r="C54" s="8">
        <v>0</v>
      </c>
      <c r="D54" s="9">
        <v>0</v>
      </c>
      <c r="E54" s="10">
        <f t="shared" si="1"/>
        <v>0</v>
      </c>
    </row>
    <row r="55" spans="1:5" x14ac:dyDescent="0.25">
      <c r="A55" s="7" t="s">
        <v>33</v>
      </c>
      <c r="B55" s="7" t="s">
        <v>34</v>
      </c>
      <c r="C55" s="8">
        <v>0</v>
      </c>
      <c r="D55" s="9">
        <v>0</v>
      </c>
      <c r="E55" s="10">
        <f t="shared" si="1"/>
        <v>0</v>
      </c>
    </row>
    <row r="56" spans="1:5" x14ac:dyDescent="0.25">
      <c r="A56" s="7" t="s">
        <v>35</v>
      </c>
      <c r="B56" s="7" t="s">
        <v>35</v>
      </c>
      <c r="C56" s="8">
        <v>0</v>
      </c>
      <c r="D56" s="9">
        <v>0</v>
      </c>
      <c r="E56" s="10">
        <f t="shared" si="1"/>
        <v>0</v>
      </c>
    </row>
    <row r="57" spans="1:5" x14ac:dyDescent="0.25">
      <c r="A57" s="17"/>
      <c r="B57" s="18" t="s">
        <v>36</v>
      </c>
      <c r="C57" s="5">
        <f>SUM(C36:C56)</f>
        <v>7988577</v>
      </c>
      <c r="D57" s="5">
        <f>SUM(D36:D56)</f>
        <v>7988577</v>
      </c>
      <c r="E57" s="19">
        <f t="shared" si="1"/>
        <v>0</v>
      </c>
    </row>
    <row r="59" spans="1:5" s="1" customFormat="1" x14ac:dyDescent="0.25">
      <c r="A59" s="4" t="s">
        <v>38</v>
      </c>
      <c r="E59" s="3"/>
    </row>
    <row r="60" spans="1:5" s="1" customFormat="1" x14ac:dyDescent="0.25">
      <c r="A60" s="147" t="s">
        <v>5</v>
      </c>
      <c r="B60" s="147"/>
      <c r="C60" s="148" t="s">
        <v>6</v>
      </c>
      <c r="D60" s="148"/>
      <c r="E60" s="148"/>
    </row>
    <row r="61" spans="1:5" x14ac:dyDescent="0.25">
      <c r="A61" s="147"/>
      <c r="B61" s="147"/>
      <c r="C61" s="5" t="s">
        <v>7</v>
      </c>
      <c r="D61" s="5" t="s">
        <v>8</v>
      </c>
      <c r="E61" s="6" t="s">
        <v>9</v>
      </c>
    </row>
    <row r="62" spans="1:5" x14ac:dyDescent="0.25">
      <c r="A62" s="7" t="s">
        <v>10</v>
      </c>
      <c r="B62" s="15"/>
      <c r="C62" s="9">
        <v>0</v>
      </c>
      <c r="D62" s="16">
        <v>0</v>
      </c>
      <c r="E62" s="10">
        <f t="shared" ref="E62:E83" si="3">C62-D62</f>
        <v>0</v>
      </c>
    </row>
    <row r="63" spans="1:5" x14ac:dyDescent="0.25">
      <c r="A63" s="7" t="s">
        <v>11</v>
      </c>
      <c r="B63" s="15" t="s">
        <v>12</v>
      </c>
      <c r="C63" s="9">
        <v>15233324.109999999</v>
      </c>
      <c r="D63" s="16">
        <v>15233324.109999999</v>
      </c>
      <c r="E63" s="10">
        <f t="shared" si="3"/>
        <v>0</v>
      </c>
    </row>
    <row r="64" spans="1:5" x14ac:dyDescent="0.25">
      <c r="A64" s="7" t="s">
        <v>13</v>
      </c>
      <c r="B64" s="7" t="s">
        <v>14</v>
      </c>
      <c r="C64" s="8">
        <v>500000</v>
      </c>
      <c r="D64" s="9">
        <v>616300</v>
      </c>
      <c r="E64" s="10">
        <f>C64-D64</f>
        <v>-116300</v>
      </c>
    </row>
    <row r="65" spans="1:5" x14ac:dyDescent="0.25">
      <c r="A65" s="7" t="s">
        <v>13</v>
      </c>
      <c r="B65" s="15" t="s">
        <v>15</v>
      </c>
      <c r="C65" s="9">
        <v>0</v>
      </c>
      <c r="D65" s="16">
        <v>0</v>
      </c>
      <c r="E65" s="10">
        <f t="shared" si="3"/>
        <v>0</v>
      </c>
    </row>
    <row r="66" spans="1:5" x14ac:dyDescent="0.25">
      <c r="A66" s="7" t="s">
        <v>16</v>
      </c>
      <c r="B66" s="15" t="s">
        <v>17</v>
      </c>
      <c r="C66" s="9">
        <v>15984327.460000001</v>
      </c>
      <c r="D66" s="16">
        <v>15984327.460000001</v>
      </c>
      <c r="E66" s="10">
        <f t="shared" si="3"/>
        <v>0</v>
      </c>
    </row>
    <row r="67" spans="1:5" x14ac:dyDescent="0.25">
      <c r="A67" s="7" t="s">
        <v>16</v>
      </c>
      <c r="B67" s="15" t="s">
        <v>18</v>
      </c>
      <c r="C67" s="9">
        <v>33205059.829999998</v>
      </c>
      <c r="D67" s="16">
        <v>33205059.829999998</v>
      </c>
      <c r="E67" s="10">
        <f t="shared" si="3"/>
        <v>0</v>
      </c>
    </row>
    <row r="68" spans="1:5" x14ac:dyDescent="0.25">
      <c r="A68" s="7" t="s">
        <v>16</v>
      </c>
      <c r="B68" s="15" t="s">
        <v>19</v>
      </c>
      <c r="C68" s="9">
        <v>50141570.229999997</v>
      </c>
      <c r="D68" s="16">
        <v>50141570.229999997</v>
      </c>
      <c r="E68" s="10">
        <f t="shared" si="3"/>
        <v>0</v>
      </c>
    </row>
    <row r="69" spans="1:5" x14ac:dyDescent="0.25">
      <c r="A69" s="7" t="s">
        <v>20</v>
      </c>
      <c r="B69" s="15" t="s">
        <v>21</v>
      </c>
      <c r="C69" s="8">
        <v>69500</v>
      </c>
      <c r="D69" s="16">
        <v>69500</v>
      </c>
      <c r="E69" s="10">
        <f t="shared" si="3"/>
        <v>0</v>
      </c>
    </row>
    <row r="70" spans="1:5" x14ac:dyDescent="0.25">
      <c r="A70" s="7" t="s">
        <v>20</v>
      </c>
      <c r="B70" s="15" t="s">
        <v>22</v>
      </c>
      <c r="C70" s="9">
        <v>3170165</v>
      </c>
      <c r="D70" s="16">
        <v>3170165</v>
      </c>
      <c r="E70" s="10">
        <f t="shared" si="3"/>
        <v>0</v>
      </c>
    </row>
    <row r="71" spans="1:5" x14ac:dyDescent="0.25">
      <c r="A71" s="7" t="s">
        <v>20</v>
      </c>
      <c r="B71" s="15" t="s">
        <v>39</v>
      </c>
      <c r="C71" s="9">
        <v>6778931</v>
      </c>
      <c r="D71" s="16">
        <v>7093985</v>
      </c>
      <c r="E71" s="10">
        <f t="shared" si="3"/>
        <v>-315054</v>
      </c>
    </row>
    <row r="72" spans="1:5" x14ac:dyDescent="0.25">
      <c r="A72" s="7" t="s">
        <v>20</v>
      </c>
      <c r="B72" s="15" t="s">
        <v>24</v>
      </c>
      <c r="C72" s="9">
        <v>195500</v>
      </c>
      <c r="D72" s="16">
        <v>195500</v>
      </c>
      <c r="E72" s="10">
        <f t="shared" si="3"/>
        <v>0</v>
      </c>
    </row>
    <row r="73" spans="1:5" x14ac:dyDescent="0.25">
      <c r="A73" s="7" t="s">
        <v>20</v>
      </c>
      <c r="B73" s="15" t="s">
        <v>25</v>
      </c>
      <c r="C73" s="8">
        <v>357282.48</v>
      </c>
      <c r="D73" s="16">
        <v>357282.48</v>
      </c>
      <c r="E73" s="10">
        <f t="shared" si="3"/>
        <v>0</v>
      </c>
    </row>
    <row r="74" spans="1:5" x14ac:dyDescent="0.25">
      <c r="A74" s="7" t="s">
        <v>20</v>
      </c>
      <c r="B74" s="15" t="s">
        <v>26</v>
      </c>
      <c r="C74" s="9">
        <v>0</v>
      </c>
      <c r="D74" s="16">
        <v>22000</v>
      </c>
      <c r="E74" s="10">
        <f t="shared" si="3"/>
        <v>-22000</v>
      </c>
    </row>
    <row r="75" spans="1:5" ht="28.5" x14ac:dyDescent="0.25">
      <c r="A75" s="7" t="s">
        <v>20</v>
      </c>
      <c r="B75" s="14" t="s">
        <v>27</v>
      </c>
      <c r="C75" s="9">
        <v>0</v>
      </c>
      <c r="D75" s="16">
        <v>0</v>
      </c>
      <c r="E75" s="10">
        <f t="shared" si="3"/>
        <v>0</v>
      </c>
    </row>
    <row r="76" spans="1:5" x14ac:dyDescent="0.25">
      <c r="A76" s="7" t="s">
        <v>20</v>
      </c>
      <c r="B76" s="15" t="s">
        <v>28</v>
      </c>
      <c r="C76" s="9">
        <v>9599355.0899999999</v>
      </c>
      <c r="D76" s="16">
        <v>9599355.0899999999</v>
      </c>
      <c r="E76" s="10">
        <f t="shared" si="3"/>
        <v>0</v>
      </c>
    </row>
    <row r="77" spans="1:5" x14ac:dyDescent="0.25">
      <c r="A77" s="7" t="s">
        <v>20</v>
      </c>
      <c r="B77" s="15" t="s">
        <v>29</v>
      </c>
      <c r="C77" s="9">
        <v>2654540.48</v>
      </c>
      <c r="D77" s="16">
        <v>2654540.48</v>
      </c>
      <c r="E77" s="10">
        <f t="shared" si="3"/>
        <v>0</v>
      </c>
    </row>
    <row r="78" spans="1:5" x14ac:dyDescent="0.25">
      <c r="A78" s="7" t="s">
        <v>30</v>
      </c>
      <c r="B78" s="15" t="s">
        <v>31</v>
      </c>
      <c r="C78" s="9">
        <v>6590690.4000000004</v>
      </c>
      <c r="D78" s="16">
        <v>6590690.4000000004</v>
      </c>
      <c r="E78" s="10">
        <f t="shared" si="3"/>
        <v>0</v>
      </c>
    </row>
    <row r="79" spans="1:5" x14ac:dyDescent="0.25">
      <c r="A79" s="7" t="s">
        <v>30</v>
      </c>
      <c r="B79" s="15" t="s">
        <v>32</v>
      </c>
      <c r="C79" s="9"/>
      <c r="D79" s="16">
        <v>26500</v>
      </c>
      <c r="E79" s="10">
        <f t="shared" si="3"/>
        <v>-26500</v>
      </c>
    </row>
    <row r="80" spans="1:5" x14ac:dyDescent="0.25">
      <c r="A80" s="7" t="s">
        <v>33</v>
      </c>
      <c r="B80" s="15" t="s">
        <v>33</v>
      </c>
      <c r="C80" s="9">
        <v>1876431.18</v>
      </c>
      <c r="D80" s="16">
        <v>1876431.18</v>
      </c>
      <c r="E80" s="10">
        <f t="shared" si="3"/>
        <v>0</v>
      </c>
    </row>
    <row r="81" spans="1:5" x14ac:dyDescent="0.25">
      <c r="A81" s="7" t="s">
        <v>33</v>
      </c>
      <c r="B81" s="15" t="s">
        <v>34</v>
      </c>
      <c r="C81" s="9">
        <v>76075</v>
      </c>
      <c r="D81" s="16">
        <v>76075</v>
      </c>
      <c r="E81" s="10">
        <f t="shared" si="3"/>
        <v>0</v>
      </c>
    </row>
    <row r="82" spans="1:5" x14ac:dyDescent="0.25">
      <c r="A82" s="7" t="s">
        <v>35</v>
      </c>
      <c r="B82" s="15" t="s">
        <v>35</v>
      </c>
      <c r="C82" s="8">
        <v>1401000</v>
      </c>
      <c r="D82" s="21">
        <v>1401000</v>
      </c>
      <c r="E82" s="10">
        <f t="shared" si="3"/>
        <v>0</v>
      </c>
    </row>
    <row r="83" spans="1:5" x14ac:dyDescent="0.25">
      <c r="A83" s="17"/>
      <c r="B83" s="18" t="s">
        <v>36</v>
      </c>
      <c r="C83" s="5">
        <f>SUM(C63:C82)</f>
        <v>147833752.25999999</v>
      </c>
      <c r="D83" s="5">
        <f>SUM(D63:D82)</f>
        <v>148313606.25999999</v>
      </c>
      <c r="E83" s="19">
        <f t="shared" si="3"/>
        <v>-479854</v>
      </c>
    </row>
    <row r="84" spans="1:5" x14ac:dyDescent="0.25">
      <c r="C84" s="22"/>
      <c r="D84" s="22"/>
      <c r="E84" s="22"/>
    </row>
    <row r="85" spans="1:5" x14ac:dyDescent="0.25">
      <c r="B85" s="23" t="s">
        <v>40</v>
      </c>
      <c r="C85" s="24"/>
      <c r="D85" s="25"/>
      <c r="E85" s="25"/>
    </row>
    <row r="86" spans="1:5" x14ac:dyDescent="0.25">
      <c r="B86" s="26" t="s">
        <v>5</v>
      </c>
      <c r="C86" s="26" t="s">
        <v>7</v>
      </c>
      <c r="D86" s="26" t="s">
        <v>41</v>
      </c>
      <c r="E86" s="26" t="s">
        <v>42</v>
      </c>
    </row>
    <row r="87" spans="1:5" x14ac:dyDescent="0.25">
      <c r="B87" s="27" t="s">
        <v>10</v>
      </c>
      <c r="C87" s="28">
        <f>C10+C62</f>
        <v>149430284</v>
      </c>
      <c r="D87" s="28">
        <f>D10+D62</f>
        <v>149430284</v>
      </c>
      <c r="E87" s="29">
        <f>C87-D87</f>
        <v>0</v>
      </c>
    </row>
    <row r="88" spans="1:5" x14ac:dyDescent="0.25">
      <c r="B88" s="27" t="s">
        <v>11</v>
      </c>
      <c r="C88" s="28">
        <f>C11+C37+C63</f>
        <v>23907940.84</v>
      </c>
      <c r="D88" s="28">
        <f>D11+D37+D63</f>
        <v>23907940.84</v>
      </c>
      <c r="E88" s="29">
        <f t="shared" ref="E88:E94" si="4">C88-D88</f>
        <v>0</v>
      </c>
    </row>
    <row r="89" spans="1:5" x14ac:dyDescent="0.25">
      <c r="B89" s="27" t="s">
        <v>13</v>
      </c>
      <c r="C89" s="28">
        <f>C13+C64+C65</f>
        <v>2955718</v>
      </c>
      <c r="D89" s="28">
        <f>D13+D64+D65</f>
        <v>3072018</v>
      </c>
      <c r="E89" s="29">
        <f t="shared" si="4"/>
        <v>-116300</v>
      </c>
    </row>
    <row r="90" spans="1:5" x14ac:dyDescent="0.25">
      <c r="B90" s="27" t="s">
        <v>16</v>
      </c>
      <c r="C90" s="28">
        <f>SUM(C14:C16)+SUM(C40:C42)+SUM(C66:C68)</f>
        <v>542235606.33000004</v>
      </c>
      <c r="D90" s="28">
        <f>SUM(D14:D16)+SUM(D40:D42)+SUM(D66:D68)</f>
        <v>529223686.16999996</v>
      </c>
      <c r="E90" s="29">
        <f t="shared" si="4"/>
        <v>13011920.160000086</v>
      </c>
    </row>
    <row r="91" spans="1:5" x14ac:dyDescent="0.25">
      <c r="B91" s="27" t="s">
        <v>20</v>
      </c>
      <c r="C91" s="29">
        <f>SUM(C17:C25)+SUM(C43:C51)+SUM(C69:C77)</f>
        <v>63697305.049999997</v>
      </c>
      <c r="D91" s="28">
        <f>SUM(D17:D25)+SUM(D43:D51)+SUM(D69:D77)</f>
        <v>64093909.049999997</v>
      </c>
      <c r="E91" s="29">
        <f t="shared" si="4"/>
        <v>-396604</v>
      </c>
    </row>
    <row r="92" spans="1:5" x14ac:dyDescent="0.25">
      <c r="B92" s="27" t="s">
        <v>30</v>
      </c>
      <c r="C92" s="28">
        <f>C26+C52+C78</f>
        <v>14315515.4</v>
      </c>
      <c r="D92" s="28">
        <f>D26+D52+D78+D79</f>
        <v>14342015.4</v>
      </c>
      <c r="E92" s="29">
        <f t="shared" si="4"/>
        <v>-26500</v>
      </c>
    </row>
    <row r="93" spans="1:5" x14ac:dyDescent="0.25">
      <c r="B93" s="27" t="s">
        <v>33</v>
      </c>
      <c r="C93" s="28">
        <f>SUM(C28:C29)+SUM(C54:C55)+SUM(C80:C81)</f>
        <v>6509806.1799999997</v>
      </c>
      <c r="D93" s="28">
        <f>SUM(D28:D29)+SUM(D54:D55)+SUM(D80:D81)</f>
        <v>6558364.0999999996</v>
      </c>
      <c r="E93" s="29">
        <f t="shared" si="4"/>
        <v>-48557.919999999925</v>
      </c>
    </row>
    <row r="94" spans="1:5" x14ac:dyDescent="0.25">
      <c r="B94" s="27" t="s">
        <v>35</v>
      </c>
      <c r="C94" s="28">
        <f>C30+C56+C82</f>
        <v>2032365.2</v>
      </c>
      <c r="D94" s="28">
        <f>D30+D56+D82</f>
        <v>2032365.2</v>
      </c>
      <c r="E94" s="29">
        <f t="shared" si="4"/>
        <v>0</v>
      </c>
    </row>
    <row r="95" spans="1:5" x14ac:dyDescent="0.25">
      <c r="B95" s="18" t="s">
        <v>36</v>
      </c>
      <c r="C95" s="5">
        <f>SUM(C87:C94)</f>
        <v>805084541</v>
      </c>
      <c r="D95" s="5">
        <f>SUM(D87:D94)</f>
        <v>792660582.75999999</v>
      </c>
      <c r="E95" s="5">
        <f>SUM(E87:E94)</f>
        <v>12423958.240000086</v>
      </c>
    </row>
  </sheetData>
  <mergeCells count="6">
    <mergeCell ref="A8:B9"/>
    <mergeCell ref="C8:E8"/>
    <mergeCell ref="A34:B35"/>
    <mergeCell ref="C34:E34"/>
    <mergeCell ref="A60:B61"/>
    <mergeCell ref="C60:E60"/>
  </mergeCells>
  <printOptions horizontalCentered="1"/>
  <pageMargins left="1.25" right="1" top="1" bottom="1" header="0.5" footer="0.5"/>
  <pageSetup scale="63" fitToHeight="0" orientation="portrait" r:id="rId1"/>
  <rowBreaks count="1" manualBreakCount="1">
    <brk id="5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H37"/>
  <sheetViews>
    <sheetView zoomScale="106" zoomScaleNormal="106" workbookViewId="0">
      <selection activeCell="C27" sqref="C27"/>
    </sheetView>
  </sheetViews>
  <sheetFormatPr defaultRowHeight="14.25" x14ac:dyDescent="0.25"/>
  <cols>
    <col min="1" max="1" width="7.42578125" style="31" customWidth="1"/>
    <col min="2" max="2" width="31.7109375" style="56" customWidth="1"/>
    <col min="3" max="3" width="15.42578125" style="31" customWidth="1"/>
    <col min="4" max="4" width="13.85546875" style="31" bestFit="1" customWidth="1"/>
    <col min="5" max="5" width="42.140625" style="56" customWidth="1"/>
    <col min="6" max="6" width="15" style="32" customWidth="1"/>
    <col min="7" max="7" width="9.85546875" style="31" customWidth="1"/>
    <col min="8" max="8" width="14.5703125" style="25" bestFit="1" customWidth="1"/>
    <col min="9" max="16384" width="9.140625" style="25"/>
  </cols>
  <sheetData>
    <row r="1" spans="1:8" x14ac:dyDescent="0.25">
      <c r="H1" s="33" t="s">
        <v>122</v>
      </c>
    </row>
    <row r="3" spans="1:8" ht="15" x14ac:dyDescent="0.25">
      <c r="A3" s="47" t="s">
        <v>0</v>
      </c>
      <c r="B3" s="47"/>
      <c r="C3" s="47"/>
      <c r="D3" s="47"/>
      <c r="E3" s="47"/>
      <c r="F3" s="47"/>
      <c r="G3" s="47"/>
      <c r="H3" s="47"/>
    </row>
    <row r="4" spans="1:8" ht="15" x14ac:dyDescent="0.25">
      <c r="A4" s="47" t="s">
        <v>222</v>
      </c>
      <c r="B4" s="47"/>
      <c r="C4" s="47"/>
      <c r="D4" s="47"/>
      <c r="E4" s="47"/>
      <c r="F4" s="47"/>
      <c r="G4" s="47"/>
      <c r="H4" s="47"/>
    </row>
    <row r="5" spans="1:8" x14ac:dyDescent="0.25">
      <c r="A5" s="75" t="s">
        <v>3</v>
      </c>
      <c r="B5" s="75"/>
      <c r="C5" s="75"/>
      <c r="D5" s="75"/>
      <c r="E5" s="75"/>
      <c r="F5" s="75"/>
      <c r="G5" s="75"/>
      <c r="H5" s="75"/>
    </row>
    <row r="7" spans="1:8" s="59" customFormat="1" x14ac:dyDescent="0.25">
      <c r="A7" s="141" t="s">
        <v>43</v>
      </c>
      <c r="B7" s="141" t="s">
        <v>44</v>
      </c>
      <c r="C7" s="141" t="s">
        <v>45</v>
      </c>
      <c r="D7" s="142" t="s">
        <v>46</v>
      </c>
      <c r="E7" s="139" t="s">
        <v>47</v>
      </c>
      <c r="F7" s="140" t="s">
        <v>88</v>
      </c>
      <c r="G7" s="139" t="s">
        <v>48</v>
      </c>
      <c r="H7" s="140" t="s">
        <v>87</v>
      </c>
    </row>
    <row r="8" spans="1:8" s="59" customFormat="1" x14ac:dyDescent="0.25">
      <c r="A8" s="141"/>
      <c r="B8" s="141"/>
      <c r="C8" s="141"/>
      <c r="D8" s="143"/>
      <c r="E8" s="139"/>
      <c r="F8" s="140"/>
      <c r="G8" s="139"/>
      <c r="H8" s="140"/>
    </row>
    <row r="9" spans="1:8" x14ac:dyDescent="0.25">
      <c r="A9" s="34">
        <v>101</v>
      </c>
      <c r="B9" s="60" t="s">
        <v>33</v>
      </c>
      <c r="C9" s="52">
        <v>42472</v>
      </c>
      <c r="D9" s="45">
        <v>537</v>
      </c>
      <c r="E9" s="36" t="s">
        <v>63</v>
      </c>
      <c r="F9" s="37">
        <v>21000</v>
      </c>
      <c r="G9" s="45">
        <v>1</v>
      </c>
      <c r="H9" s="39">
        <v>21000</v>
      </c>
    </row>
    <row r="10" spans="1:8" x14ac:dyDescent="0.25">
      <c r="A10" s="34">
        <v>101</v>
      </c>
      <c r="B10" s="60" t="s">
        <v>33</v>
      </c>
      <c r="C10" s="52">
        <v>42472</v>
      </c>
      <c r="D10" s="45">
        <v>538</v>
      </c>
      <c r="E10" s="36" t="s">
        <v>64</v>
      </c>
      <c r="F10" s="37">
        <v>25357.919999999998</v>
      </c>
      <c r="G10" s="45">
        <v>1</v>
      </c>
      <c r="H10" s="39">
        <v>25357.919999999998</v>
      </c>
    </row>
    <row r="11" spans="1:8" ht="28.5" x14ac:dyDescent="0.25">
      <c r="A11" s="34">
        <v>101</v>
      </c>
      <c r="B11" s="60" t="s">
        <v>28</v>
      </c>
      <c r="C11" s="53" t="s">
        <v>65</v>
      </c>
      <c r="D11" s="46">
        <v>819</v>
      </c>
      <c r="E11" s="36" t="s">
        <v>66</v>
      </c>
      <c r="F11" s="37">
        <v>27000</v>
      </c>
      <c r="G11" s="45">
        <v>1</v>
      </c>
      <c r="H11" s="39">
        <v>27000</v>
      </c>
    </row>
    <row r="12" spans="1:8" x14ac:dyDescent="0.25">
      <c r="A12" s="34">
        <v>101</v>
      </c>
      <c r="B12" s="60" t="s">
        <v>28</v>
      </c>
      <c r="C12" s="53" t="s">
        <v>65</v>
      </c>
      <c r="D12" s="46">
        <v>821</v>
      </c>
      <c r="E12" s="57" t="s">
        <v>67</v>
      </c>
      <c r="F12" s="37">
        <v>16800</v>
      </c>
      <c r="G12" s="45">
        <v>1</v>
      </c>
      <c r="H12" s="39">
        <v>16800</v>
      </c>
    </row>
    <row r="13" spans="1:8" x14ac:dyDescent="0.25">
      <c r="A13" s="34">
        <v>101</v>
      </c>
      <c r="B13" s="60" t="s">
        <v>28</v>
      </c>
      <c r="C13" s="53" t="s">
        <v>65</v>
      </c>
      <c r="D13" s="46">
        <v>823</v>
      </c>
      <c r="E13" s="57" t="s">
        <v>68</v>
      </c>
      <c r="F13" s="37">
        <v>15750</v>
      </c>
      <c r="G13" s="45">
        <v>1</v>
      </c>
      <c r="H13" s="39">
        <v>15750</v>
      </c>
    </row>
    <row r="14" spans="1:8" s="47" customFormat="1" ht="15" x14ac:dyDescent="0.25">
      <c r="A14" s="34">
        <v>101</v>
      </c>
      <c r="B14" s="60" t="s">
        <v>35</v>
      </c>
      <c r="C14" s="54">
        <v>36889</v>
      </c>
      <c r="D14" s="45" t="s">
        <v>69</v>
      </c>
      <c r="E14" s="57" t="s">
        <v>70</v>
      </c>
      <c r="F14" s="37">
        <v>21561</v>
      </c>
      <c r="G14" s="45">
        <v>1</v>
      </c>
      <c r="H14" s="39">
        <v>21561</v>
      </c>
    </row>
    <row r="15" spans="1:8" x14ac:dyDescent="0.25">
      <c r="A15" s="34">
        <v>101</v>
      </c>
      <c r="B15" s="60" t="s">
        <v>35</v>
      </c>
      <c r="C15" s="54">
        <v>43306</v>
      </c>
      <c r="D15" s="48" t="s">
        <v>71</v>
      </c>
      <c r="E15" s="57" t="s">
        <v>72</v>
      </c>
      <c r="F15" s="37">
        <v>17995</v>
      </c>
      <c r="G15" s="45">
        <v>1</v>
      </c>
      <c r="H15" s="39">
        <v>17995</v>
      </c>
    </row>
    <row r="16" spans="1:8" ht="28.5" x14ac:dyDescent="0.25">
      <c r="A16" s="34">
        <v>101</v>
      </c>
      <c r="B16" s="60" t="s">
        <v>35</v>
      </c>
      <c r="C16" s="52">
        <v>42150</v>
      </c>
      <c r="D16" s="45">
        <v>478</v>
      </c>
      <c r="E16" s="57" t="s">
        <v>73</v>
      </c>
      <c r="F16" s="37">
        <v>22250</v>
      </c>
      <c r="G16" s="45">
        <v>1</v>
      </c>
      <c r="H16" s="39">
        <v>22250</v>
      </c>
    </row>
    <row r="17" spans="1:8" ht="28.5" x14ac:dyDescent="0.25">
      <c r="A17" s="34">
        <v>101</v>
      </c>
      <c r="B17" s="60" t="s">
        <v>35</v>
      </c>
      <c r="C17" s="52">
        <v>42150</v>
      </c>
      <c r="D17" s="45">
        <v>479</v>
      </c>
      <c r="E17" s="57" t="s">
        <v>74</v>
      </c>
      <c r="F17" s="37">
        <v>20000</v>
      </c>
      <c r="G17" s="45">
        <v>1</v>
      </c>
      <c r="H17" s="39">
        <v>20000</v>
      </c>
    </row>
    <row r="18" spans="1:8" ht="28.5" x14ac:dyDescent="0.25">
      <c r="A18" s="34">
        <v>101</v>
      </c>
      <c r="B18" s="60" t="s">
        <v>35</v>
      </c>
      <c r="C18" s="52">
        <v>42125</v>
      </c>
      <c r="D18" s="45">
        <v>484</v>
      </c>
      <c r="E18" s="57" t="s">
        <v>75</v>
      </c>
      <c r="F18" s="37">
        <v>20000</v>
      </c>
      <c r="G18" s="45">
        <v>1</v>
      </c>
      <c r="H18" s="39">
        <v>20000</v>
      </c>
    </row>
    <row r="19" spans="1:8" x14ac:dyDescent="0.25">
      <c r="A19" s="34">
        <v>101</v>
      </c>
      <c r="B19" s="60" t="s">
        <v>35</v>
      </c>
      <c r="C19" s="52">
        <v>42159</v>
      </c>
      <c r="D19" s="45" t="s">
        <v>76</v>
      </c>
      <c r="E19" s="57" t="s">
        <v>77</v>
      </c>
      <c r="F19" s="37">
        <v>37000</v>
      </c>
      <c r="G19" s="45">
        <v>2</v>
      </c>
      <c r="H19" s="39">
        <v>74000</v>
      </c>
    </row>
    <row r="20" spans="1:8" ht="28.5" x14ac:dyDescent="0.25">
      <c r="A20" s="34">
        <v>101</v>
      </c>
      <c r="B20" s="60" t="s">
        <v>35</v>
      </c>
      <c r="C20" s="52">
        <v>42156</v>
      </c>
      <c r="D20" s="45">
        <v>503</v>
      </c>
      <c r="E20" s="36" t="s">
        <v>78</v>
      </c>
      <c r="F20" s="37">
        <v>43800</v>
      </c>
      <c r="G20" s="45">
        <v>1</v>
      </c>
      <c r="H20" s="39">
        <v>43800</v>
      </c>
    </row>
    <row r="21" spans="1:8" ht="28.5" x14ac:dyDescent="0.25">
      <c r="A21" s="34">
        <v>101</v>
      </c>
      <c r="B21" s="60" t="s">
        <v>35</v>
      </c>
      <c r="C21" s="52">
        <v>42156</v>
      </c>
      <c r="D21" s="45">
        <v>504</v>
      </c>
      <c r="E21" s="36" t="s">
        <v>79</v>
      </c>
      <c r="F21" s="37">
        <v>32500</v>
      </c>
      <c r="G21" s="45">
        <v>1</v>
      </c>
      <c r="H21" s="39">
        <v>32500</v>
      </c>
    </row>
    <row r="22" spans="1:8" x14ac:dyDescent="0.25">
      <c r="A22" s="34">
        <v>101</v>
      </c>
      <c r="B22" s="60" t="s">
        <v>35</v>
      </c>
      <c r="C22" s="52">
        <v>42156</v>
      </c>
      <c r="D22" s="45" t="s">
        <v>80</v>
      </c>
      <c r="E22" s="36" t="s">
        <v>81</v>
      </c>
      <c r="F22" s="37">
        <v>18500</v>
      </c>
      <c r="G22" s="45">
        <v>2</v>
      </c>
      <c r="H22" s="39">
        <v>37000</v>
      </c>
    </row>
    <row r="23" spans="1:8" x14ac:dyDescent="0.25">
      <c r="A23" s="34">
        <v>101</v>
      </c>
      <c r="B23" s="60" t="s">
        <v>35</v>
      </c>
      <c r="C23" s="52">
        <v>42156</v>
      </c>
      <c r="D23" s="45">
        <v>506</v>
      </c>
      <c r="E23" s="36" t="s">
        <v>82</v>
      </c>
      <c r="F23" s="37">
        <v>32000</v>
      </c>
      <c r="G23" s="45">
        <v>1</v>
      </c>
      <c r="H23" s="39">
        <v>32000</v>
      </c>
    </row>
    <row r="24" spans="1:8" x14ac:dyDescent="0.25">
      <c r="A24" s="34">
        <v>101</v>
      </c>
      <c r="B24" s="60" t="s">
        <v>35</v>
      </c>
      <c r="C24" s="52">
        <v>42156</v>
      </c>
      <c r="D24" s="45">
        <v>508</v>
      </c>
      <c r="E24" s="36" t="s">
        <v>83</v>
      </c>
      <c r="F24" s="37">
        <v>31500</v>
      </c>
      <c r="G24" s="45">
        <v>1</v>
      </c>
      <c r="H24" s="39">
        <v>31500</v>
      </c>
    </row>
    <row r="25" spans="1:8" x14ac:dyDescent="0.25">
      <c r="A25" s="34">
        <v>101</v>
      </c>
      <c r="B25" s="60" t="s">
        <v>35</v>
      </c>
      <c r="C25" s="52">
        <v>42156</v>
      </c>
      <c r="D25" s="45">
        <v>511</v>
      </c>
      <c r="E25" s="36" t="s">
        <v>84</v>
      </c>
      <c r="F25" s="37">
        <v>15000</v>
      </c>
      <c r="G25" s="45">
        <v>1</v>
      </c>
      <c r="H25" s="39">
        <v>15000</v>
      </c>
    </row>
    <row r="26" spans="1:8" ht="15" x14ac:dyDescent="0.25">
      <c r="A26" s="49"/>
      <c r="B26" s="136" t="s">
        <v>85</v>
      </c>
      <c r="C26" s="137"/>
      <c r="D26" s="137"/>
      <c r="E26" s="137"/>
      <c r="F26" s="137"/>
      <c r="G26" s="138"/>
      <c r="H26" s="50">
        <f>SUM(H9:H25)</f>
        <v>473513.92</v>
      </c>
    </row>
    <row r="27" spans="1:8" ht="28.5" x14ac:dyDescent="0.25">
      <c r="A27" s="34">
        <v>164</v>
      </c>
      <c r="B27" s="60" t="s">
        <v>23</v>
      </c>
      <c r="C27" s="34" t="s">
        <v>49</v>
      </c>
      <c r="D27" s="35" t="s">
        <v>50</v>
      </c>
      <c r="E27" s="36" t="s">
        <v>51</v>
      </c>
      <c r="F27" s="37">
        <v>38760</v>
      </c>
      <c r="G27" s="38">
        <v>1</v>
      </c>
      <c r="H27" s="39">
        <v>38760</v>
      </c>
    </row>
    <row r="28" spans="1:8" ht="28.5" x14ac:dyDescent="0.25">
      <c r="A28" s="34">
        <v>164</v>
      </c>
      <c r="B28" s="60" t="s">
        <v>52</v>
      </c>
      <c r="C28" s="55">
        <v>40528</v>
      </c>
      <c r="D28" s="38">
        <v>990</v>
      </c>
      <c r="E28" s="36" t="s">
        <v>53</v>
      </c>
      <c r="F28" s="37">
        <v>22000</v>
      </c>
      <c r="G28" s="40">
        <v>1</v>
      </c>
      <c r="H28" s="41">
        <v>22000</v>
      </c>
    </row>
    <row r="29" spans="1:8" ht="28.5" x14ac:dyDescent="0.25">
      <c r="A29" s="34">
        <v>164</v>
      </c>
      <c r="B29" s="60" t="s">
        <v>32</v>
      </c>
      <c r="C29" s="55">
        <v>41809</v>
      </c>
      <c r="D29" s="38">
        <v>1766</v>
      </c>
      <c r="E29" s="36" t="s">
        <v>54</v>
      </c>
      <c r="F29" s="37">
        <v>26500</v>
      </c>
      <c r="G29" s="38">
        <v>1</v>
      </c>
      <c r="H29" s="41">
        <v>26500</v>
      </c>
    </row>
    <row r="30" spans="1:8" ht="28.5" x14ac:dyDescent="0.25">
      <c r="A30" s="34">
        <v>164</v>
      </c>
      <c r="B30" s="60" t="s">
        <v>55</v>
      </c>
      <c r="C30" s="55">
        <v>39189</v>
      </c>
      <c r="D30" s="38">
        <v>643</v>
      </c>
      <c r="E30" s="36" t="s">
        <v>56</v>
      </c>
      <c r="F30" s="37">
        <v>16000</v>
      </c>
      <c r="G30" s="38">
        <v>1</v>
      </c>
      <c r="H30" s="41">
        <v>16000</v>
      </c>
    </row>
    <row r="31" spans="1:8" x14ac:dyDescent="0.25">
      <c r="A31" s="34">
        <v>164</v>
      </c>
      <c r="B31" s="60" t="s">
        <v>55</v>
      </c>
      <c r="C31" s="55">
        <v>40897</v>
      </c>
      <c r="D31" s="38">
        <v>1209</v>
      </c>
      <c r="E31" s="36" t="s">
        <v>57</v>
      </c>
      <c r="F31" s="37">
        <v>16500</v>
      </c>
      <c r="G31" s="38">
        <v>1</v>
      </c>
      <c r="H31" s="41">
        <v>16500</v>
      </c>
    </row>
    <row r="32" spans="1:8" x14ac:dyDescent="0.25">
      <c r="A32" s="34">
        <v>164</v>
      </c>
      <c r="B32" s="60" t="s">
        <v>55</v>
      </c>
      <c r="C32" s="55">
        <v>40948</v>
      </c>
      <c r="D32" s="38">
        <v>1223</v>
      </c>
      <c r="E32" s="36" t="s">
        <v>58</v>
      </c>
      <c r="F32" s="37">
        <v>10300</v>
      </c>
      <c r="G32" s="38">
        <v>1</v>
      </c>
      <c r="H32" s="41">
        <v>10300</v>
      </c>
    </row>
    <row r="33" spans="1:8" ht="28.5" x14ac:dyDescent="0.25">
      <c r="A33" s="34">
        <v>164</v>
      </c>
      <c r="B33" s="60" t="s">
        <v>55</v>
      </c>
      <c r="C33" s="55">
        <v>42290</v>
      </c>
      <c r="D33" s="38">
        <v>2205</v>
      </c>
      <c r="E33" s="36" t="s">
        <v>59</v>
      </c>
      <c r="F33" s="37">
        <v>24500</v>
      </c>
      <c r="G33" s="38">
        <v>1</v>
      </c>
      <c r="H33" s="41">
        <v>24500</v>
      </c>
    </row>
    <row r="34" spans="1:8" x14ac:dyDescent="0.25">
      <c r="A34" s="34">
        <v>164</v>
      </c>
      <c r="B34" s="60" t="s">
        <v>55</v>
      </c>
      <c r="C34" s="55">
        <v>42768</v>
      </c>
      <c r="D34" s="38">
        <v>2278</v>
      </c>
      <c r="E34" s="36" t="s">
        <v>60</v>
      </c>
      <c r="F34" s="37">
        <v>24500</v>
      </c>
      <c r="G34" s="38">
        <v>1</v>
      </c>
      <c r="H34" s="41">
        <v>24500</v>
      </c>
    </row>
    <row r="35" spans="1:8" x14ac:dyDescent="0.25">
      <c r="A35" s="34">
        <v>164</v>
      </c>
      <c r="B35" s="60" t="s">
        <v>55</v>
      </c>
      <c r="C35" s="55">
        <v>42768</v>
      </c>
      <c r="D35" s="38">
        <v>2279</v>
      </c>
      <c r="E35" s="36" t="s">
        <v>61</v>
      </c>
      <c r="F35" s="37">
        <v>24500</v>
      </c>
      <c r="G35" s="38">
        <v>1</v>
      </c>
      <c r="H35" s="41">
        <v>24500</v>
      </c>
    </row>
    <row r="36" spans="1:8" ht="15" x14ac:dyDescent="0.25">
      <c r="A36" s="18"/>
      <c r="B36" s="58" t="s">
        <v>62</v>
      </c>
      <c r="C36" s="18"/>
      <c r="D36" s="42"/>
      <c r="E36" s="58"/>
      <c r="F36" s="42"/>
      <c r="G36" s="43"/>
      <c r="H36" s="44">
        <f>SUM(H27:H35)</f>
        <v>203560</v>
      </c>
    </row>
    <row r="37" spans="1:8" ht="20.25" customHeight="1" x14ac:dyDescent="0.25">
      <c r="A37" s="49"/>
      <c r="B37" s="136" t="s">
        <v>86</v>
      </c>
      <c r="C37" s="137"/>
      <c r="D37" s="137"/>
      <c r="E37" s="137"/>
      <c r="F37" s="137"/>
      <c r="G37" s="138"/>
      <c r="H37" s="51">
        <f>H26+H36</f>
        <v>677073.91999999993</v>
      </c>
    </row>
  </sheetData>
  <mergeCells count="10">
    <mergeCell ref="B26:G26"/>
    <mergeCell ref="B37:G37"/>
    <mergeCell ref="G7:G8"/>
    <mergeCell ref="H7:H8"/>
    <mergeCell ref="A7:A8"/>
    <mergeCell ref="B7:B8"/>
    <mergeCell ref="C7:C8"/>
    <mergeCell ref="D7:D8"/>
    <mergeCell ref="E7:E8"/>
    <mergeCell ref="F7:F8"/>
  </mergeCells>
  <pageMargins left="1.25" right="1" top="1" bottom="1" header="0.51180993000874886" footer="0.98425196850393704"/>
  <pageSetup scale="5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36"/>
  <sheetViews>
    <sheetView topLeftCell="F1" zoomScale="85" zoomScaleNormal="85" zoomScaleSheetLayoutView="85" workbookViewId="0">
      <selection activeCell="J11" sqref="J11"/>
    </sheetView>
  </sheetViews>
  <sheetFormatPr defaultRowHeight="12.75" x14ac:dyDescent="0.2"/>
  <cols>
    <col min="1" max="1" width="4.42578125" style="77" customWidth="1"/>
    <col min="2" max="2" width="13.28515625" style="77" customWidth="1"/>
    <col min="3" max="3" width="10.28515625" style="78" bestFit="1" customWidth="1"/>
    <col min="4" max="4" width="17.85546875" style="77" customWidth="1"/>
    <col min="5" max="5" width="12.7109375" style="79" customWidth="1"/>
    <col min="6" max="6" width="27.5703125" style="77" customWidth="1"/>
    <col min="7" max="7" width="15.42578125" style="80" bestFit="1" customWidth="1"/>
    <col min="8" max="8" width="10.7109375" style="81" customWidth="1"/>
    <col min="9" max="9" width="14.85546875" style="79" customWidth="1"/>
    <col min="10" max="10" width="16.28515625" style="79" customWidth="1"/>
    <col min="11" max="11" width="13" style="82" customWidth="1"/>
    <col min="12" max="12" width="12.42578125" style="83" customWidth="1"/>
    <col min="13" max="13" width="14.28515625" style="84" customWidth="1"/>
    <col min="14" max="14" width="16.85546875" style="134" customWidth="1"/>
    <col min="15" max="16384" width="9.140625" style="77"/>
  </cols>
  <sheetData>
    <row r="1" spans="1:14" x14ac:dyDescent="0.2">
      <c r="N1" s="85" t="s">
        <v>221</v>
      </c>
    </row>
    <row r="2" spans="1:14" s="86" customFormat="1" x14ac:dyDescent="0.2">
      <c r="A2" s="86" t="s">
        <v>0</v>
      </c>
    </row>
    <row r="3" spans="1:14" s="86" customFormat="1" x14ac:dyDescent="0.2">
      <c r="A3" s="86" t="s">
        <v>123</v>
      </c>
    </row>
    <row r="4" spans="1:14" x14ac:dyDescent="0.2">
      <c r="A4" s="135" t="s">
        <v>124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</row>
    <row r="5" spans="1:14" x14ac:dyDescent="0.2">
      <c r="A5" s="87"/>
      <c r="B5" s="88"/>
      <c r="C5" s="88"/>
      <c r="D5" s="88"/>
      <c r="E5" s="89"/>
      <c r="F5" s="88"/>
      <c r="G5" s="88"/>
      <c r="H5" s="88"/>
      <c r="I5" s="89"/>
      <c r="J5" s="89"/>
      <c r="K5" s="90"/>
      <c r="L5" s="90"/>
      <c r="M5" s="91"/>
      <c r="N5" s="92"/>
    </row>
    <row r="6" spans="1:14" x14ac:dyDescent="0.2">
      <c r="A6" s="155" t="s">
        <v>125</v>
      </c>
      <c r="B6" s="157" t="s">
        <v>126</v>
      </c>
      <c r="C6" s="158"/>
      <c r="D6" s="157" t="s">
        <v>127</v>
      </c>
      <c r="E6" s="158"/>
      <c r="F6" s="155" t="s">
        <v>128</v>
      </c>
      <c r="G6" s="159" t="s">
        <v>129</v>
      </c>
      <c r="H6" s="155" t="s">
        <v>130</v>
      </c>
      <c r="I6" s="161" t="s">
        <v>131</v>
      </c>
      <c r="J6" s="149" t="s">
        <v>132</v>
      </c>
      <c r="K6" s="151" t="s">
        <v>133</v>
      </c>
      <c r="L6" s="153" t="s">
        <v>134</v>
      </c>
      <c r="M6" s="154"/>
      <c r="N6" s="151" t="s">
        <v>135</v>
      </c>
    </row>
    <row r="7" spans="1:14" ht="25.5" x14ac:dyDescent="0.2">
      <c r="A7" s="156"/>
      <c r="B7" s="94" t="s">
        <v>136</v>
      </c>
      <c r="C7" s="95" t="s">
        <v>137</v>
      </c>
      <c r="D7" s="94" t="s">
        <v>138</v>
      </c>
      <c r="E7" s="93" t="s">
        <v>139</v>
      </c>
      <c r="F7" s="156"/>
      <c r="G7" s="160"/>
      <c r="H7" s="156"/>
      <c r="I7" s="162"/>
      <c r="J7" s="150"/>
      <c r="K7" s="152"/>
      <c r="L7" s="97" t="s">
        <v>140</v>
      </c>
      <c r="M7" s="96" t="s">
        <v>141</v>
      </c>
      <c r="N7" s="152"/>
    </row>
    <row r="8" spans="1:14" ht="38.25" x14ac:dyDescent="0.2">
      <c r="A8" s="98">
        <v>1</v>
      </c>
      <c r="B8" s="99">
        <v>20230250</v>
      </c>
      <c r="C8" s="100">
        <v>44959</v>
      </c>
      <c r="D8" s="101" t="s">
        <v>142</v>
      </c>
      <c r="E8" s="100">
        <v>44965</v>
      </c>
      <c r="F8" s="101" t="s">
        <v>143</v>
      </c>
      <c r="G8" s="102">
        <v>14850</v>
      </c>
      <c r="H8" s="103">
        <v>15</v>
      </c>
      <c r="I8" s="104">
        <v>44980</v>
      </c>
      <c r="J8" s="105">
        <v>45027</v>
      </c>
      <c r="K8" s="106">
        <v>47</v>
      </c>
      <c r="L8" s="107" t="s">
        <v>144</v>
      </c>
      <c r="M8" s="108">
        <v>44984</v>
      </c>
      <c r="N8" s="109"/>
    </row>
    <row r="9" spans="1:14" ht="63.75" x14ac:dyDescent="0.2">
      <c r="A9" s="98">
        <v>2</v>
      </c>
      <c r="B9" s="110" t="s">
        <v>145</v>
      </c>
      <c r="C9" s="111">
        <v>44979</v>
      </c>
      <c r="D9" s="101" t="s">
        <v>142</v>
      </c>
      <c r="E9" s="105">
        <v>44988</v>
      </c>
      <c r="F9" s="101" t="s">
        <v>146</v>
      </c>
      <c r="G9" s="112">
        <v>47100</v>
      </c>
      <c r="H9" s="103">
        <v>30</v>
      </c>
      <c r="I9" s="104">
        <v>45018</v>
      </c>
      <c r="J9" s="105">
        <v>45070</v>
      </c>
      <c r="K9" s="106">
        <v>52</v>
      </c>
      <c r="L9" s="107" t="s">
        <v>144</v>
      </c>
      <c r="M9" s="108">
        <v>45009</v>
      </c>
      <c r="N9" s="109" t="s">
        <v>147</v>
      </c>
    </row>
    <row r="10" spans="1:14" ht="51" x14ac:dyDescent="0.2">
      <c r="A10" s="98">
        <v>3</v>
      </c>
      <c r="B10" s="99" t="s">
        <v>148</v>
      </c>
      <c r="C10" s="100">
        <v>44992</v>
      </c>
      <c r="D10" s="101" t="s">
        <v>149</v>
      </c>
      <c r="E10" s="105">
        <v>45001</v>
      </c>
      <c r="F10" s="101" t="s">
        <v>150</v>
      </c>
      <c r="G10" s="102">
        <v>19775</v>
      </c>
      <c r="H10" s="103">
        <v>30</v>
      </c>
      <c r="I10" s="104">
        <v>45031</v>
      </c>
      <c r="J10" s="105">
        <v>45044</v>
      </c>
      <c r="K10" s="106">
        <v>13</v>
      </c>
      <c r="L10" s="107" t="s">
        <v>151</v>
      </c>
      <c r="M10" s="108"/>
      <c r="N10" s="109" t="s">
        <v>152</v>
      </c>
    </row>
    <row r="11" spans="1:14" ht="76.5" x14ac:dyDescent="0.2">
      <c r="A11" s="98">
        <v>4</v>
      </c>
      <c r="B11" s="99" t="s">
        <v>153</v>
      </c>
      <c r="C11" s="105">
        <v>45005</v>
      </c>
      <c r="D11" s="101" t="s">
        <v>149</v>
      </c>
      <c r="E11" s="105">
        <v>45013</v>
      </c>
      <c r="F11" s="101" t="s">
        <v>154</v>
      </c>
      <c r="G11" s="113">
        <v>44930</v>
      </c>
      <c r="H11" s="103">
        <v>30</v>
      </c>
      <c r="I11" s="104">
        <v>45043</v>
      </c>
      <c r="J11" s="105">
        <v>45046</v>
      </c>
      <c r="K11" s="106">
        <v>3</v>
      </c>
      <c r="L11" s="107" t="s">
        <v>151</v>
      </c>
      <c r="M11" s="108"/>
      <c r="N11" s="109"/>
    </row>
    <row r="12" spans="1:14" ht="38.25" x14ac:dyDescent="0.2">
      <c r="A12" s="98">
        <v>5</v>
      </c>
      <c r="B12" s="114" t="s">
        <v>155</v>
      </c>
      <c r="C12" s="105">
        <v>45007</v>
      </c>
      <c r="D12" s="115" t="s">
        <v>156</v>
      </c>
      <c r="E12" s="105">
        <v>45016</v>
      </c>
      <c r="F12" s="115" t="s">
        <v>157</v>
      </c>
      <c r="G12" s="112">
        <v>1180.5</v>
      </c>
      <c r="H12" s="103">
        <v>30</v>
      </c>
      <c r="I12" s="104">
        <v>45046</v>
      </c>
      <c r="J12" s="105">
        <v>45049</v>
      </c>
      <c r="K12" s="106">
        <v>3</v>
      </c>
      <c r="L12" s="107" t="s">
        <v>151</v>
      </c>
      <c r="M12" s="108"/>
      <c r="N12" s="109"/>
    </row>
    <row r="13" spans="1:14" ht="51" x14ac:dyDescent="0.2">
      <c r="A13" s="98">
        <v>6</v>
      </c>
      <c r="B13" s="116" t="s">
        <v>158</v>
      </c>
      <c r="C13" s="104">
        <v>45002</v>
      </c>
      <c r="D13" s="101" t="s">
        <v>159</v>
      </c>
      <c r="E13" s="105">
        <v>45013</v>
      </c>
      <c r="F13" s="101" t="s">
        <v>160</v>
      </c>
      <c r="G13" s="113">
        <v>122100</v>
      </c>
      <c r="H13" s="103">
        <v>30</v>
      </c>
      <c r="I13" s="104">
        <v>45043</v>
      </c>
      <c r="J13" s="105">
        <v>45051</v>
      </c>
      <c r="K13" s="106">
        <v>8</v>
      </c>
      <c r="L13" s="107" t="s">
        <v>151</v>
      </c>
      <c r="M13" s="108"/>
      <c r="N13" s="109"/>
    </row>
    <row r="14" spans="1:14" ht="25.5" x14ac:dyDescent="0.2">
      <c r="A14" s="98">
        <v>7</v>
      </c>
      <c r="B14" s="110" t="s">
        <v>161</v>
      </c>
      <c r="C14" s="111">
        <v>45006</v>
      </c>
      <c r="D14" s="101" t="s">
        <v>162</v>
      </c>
      <c r="E14" s="105">
        <v>45019</v>
      </c>
      <c r="F14" s="101" t="s">
        <v>163</v>
      </c>
      <c r="G14" s="112">
        <v>55620</v>
      </c>
      <c r="H14" s="103">
        <v>30</v>
      </c>
      <c r="I14" s="104">
        <v>45049</v>
      </c>
      <c r="J14" s="105">
        <v>45246</v>
      </c>
      <c r="K14" s="106">
        <v>197</v>
      </c>
      <c r="L14" s="107" t="s">
        <v>151</v>
      </c>
      <c r="M14" s="108"/>
      <c r="N14" s="109"/>
    </row>
    <row r="15" spans="1:14" ht="63.75" x14ac:dyDescent="0.2">
      <c r="A15" s="98">
        <v>8</v>
      </c>
      <c r="B15" s="110" t="s">
        <v>164</v>
      </c>
      <c r="C15" s="111">
        <v>45016</v>
      </c>
      <c r="D15" s="101" t="s">
        <v>165</v>
      </c>
      <c r="E15" s="111">
        <v>45028</v>
      </c>
      <c r="F15" s="101" t="s">
        <v>166</v>
      </c>
      <c r="G15" s="112">
        <v>11050</v>
      </c>
      <c r="H15" s="103">
        <v>30</v>
      </c>
      <c r="I15" s="104">
        <v>45058</v>
      </c>
      <c r="J15" s="105">
        <v>45063</v>
      </c>
      <c r="K15" s="106">
        <v>5</v>
      </c>
      <c r="L15" s="107" t="s">
        <v>151</v>
      </c>
      <c r="M15" s="108"/>
      <c r="N15" s="109"/>
    </row>
    <row r="16" spans="1:14" ht="63.75" x14ac:dyDescent="0.2">
      <c r="A16" s="98">
        <v>9</v>
      </c>
      <c r="B16" s="110" t="s">
        <v>167</v>
      </c>
      <c r="C16" s="111">
        <v>45016</v>
      </c>
      <c r="D16" s="101" t="s">
        <v>165</v>
      </c>
      <c r="E16" s="111">
        <v>45028</v>
      </c>
      <c r="F16" s="101" t="s">
        <v>168</v>
      </c>
      <c r="G16" s="112">
        <v>6300</v>
      </c>
      <c r="H16" s="103">
        <v>30</v>
      </c>
      <c r="I16" s="104">
        <v>45058</v>
      </c>
      <c r="J16" s="105">
        <v>45063</v>
      </c>
      <c r="K16" s="106">
        <v>5</v>
      </c>
      <c r="L16" s="107" t="s">
        <v>151</v>
      </c>
      <c r="M16" s="108"/>
      <c r="N16" s="109"/>
    </row>
    <row r="17" spans="1:14" ht="89.25" x14ac:dyDescent="0.2">
      <c r="A17" s="98">
        <v>10</v>
      </c>
      <c r="B17" s="110" t="s">
        <v>169</v>
      </c>
      <c r="C17" s="111">
        <v>45021</v>
      </c>
      <c r="D17" s="101" t="s">
        <v>170</v>
      </c>
      <c r="E17" s="105">
        <v>45034</v>
      </c>
      <c r="F17" s="101" t="s">
        <v>171</v>
      </c>
      <c r="G17" s="112">
        <v>5700</v>
      </c>
      <c r="H17" s="103">
        <v>30</v>
      </c>
      <c r="I17" s="104">
        <v>45064</v>
      </c>
      <c r="J17" s="105">
        <v>45075</v>
      </c>
      <c r="K17" s="106">
        <v>11</v>
      </c>
      <c r="L17" s="107" t="s">
        <v>151</v>
      </c>
      <c r="M17" s="108"/>
      <c r="N17" s="109"/>
    </row>
    <row r="18" spans="1:14" ht="51" x14ac:dyDescent="0.2">
      <c r="A18" s="98">
        <v>11</v>
      </c>
      <c r="B18" s="99" t="s">
        <v>172</v>
      </c>
      <c r="C18" s="104">
        <v>45050</v>
      </c>
      <c r="D18" s="101" t="s">
        <v>173</v>
      </c>
      <c r="E18" s="104">
        <v>45055</v>
      </c>
      <c r="F18" s="101" t="s">
        <v>174</v>
      </c>
      <c r="G18" s="113">
        <v>48000</v>
      </c>
      <c r="H18" s="103">
        <v>30</v>
      </c>
      <c r="I18" s="104">
        <v>45085</v>
      </c>
      <c r="J18" s="105">
        <v>45167</v>
      </c>
      <c r="K18" s="106">
        <v>82</v>
      </c>
      <c r="L18" s="107" t="s">
        <v>151</v>
      </c>
      <c r="M18" s="108"/>
      <c r="N18" s="109"/>
    </row>
    <row r="19" spans="1:14" ht="51" x14ac:dyDescent="0.2">
      <c r="A19" s="98">
        <v>12</v>
      </c>
      <c r="B19" s="99" t="s">
        <v>175</v>
      </c>
      <c r="C19" s="104">
        <v>45057</v>
      </c>
      <c r="D19" s="117" t="s">
        <v>176</v>
      </c>
      <c r="E19" s="118">
        <v>45062</v>
      </c>
      <c r="F19" s="101" t="s">
        <v>177</v>
      </c>
      <c r="G19" s="113">
        <v>2600</v>
      </c>
      <c r="H19" s="103">
        <v>15</v>
      </c>
      <c r="I19" s="104">
        <v>45077</v>
      </c>
      <c r="J19" s="105">
        <v>45097</v>
      </c>
      <c r="K19" s="106">
        <v>20</v>
      </c>
      <c r="L19" s="107" t="s">
        <v>144</v>
      </c>
      <c r="M19" s="108">
        <v>45093</v>
      </c>
      <c r="N19" s="109" t="s">
        <v>178</v>
      </c>
    </row>
    <row r="20" spans="1:14" ht="25.5" x14ac:dyDescent="0.2">
      <c r="A20" s="98">
        <v>13</v>
      </c>
      <c r="B20" s="110" t="s">
        <v>179</v>
      </c>
      <c r="C20" s="111">
        <v>45062</v>
      </c>
      <c r="D20" s="101" t="s">
        <v>180</v>
      </c>
      <c r="E20" s="105">
        <v>45072</v>
      </c>
      <c r="F20" s="101" t="s">
        <v>181</v>
      </c>
      <c r="G20" s="112">
        <v>30025</v>
      </c>
      <c r="H20" s="103">
        <v>30</v>
      </c>
      <c r="I20" s="104">
        <v>45102</v>
      </c>
      <c r="J20" s="105">
        <v>45141</v>
      </c>
      <c r="K20" s="106">
        <v>39</v>
      </c>
      <c r="L20" s="119" t="s">
        <v>151</v>
      </c>
      <c r="M20" s="120"/>
      <c r="N20" s="109"/>
    </row>
    <row r="21" spans="1:14" ht="38.25" x14ac:dyDescent="0.2">
      <c r="A21" s="98">
        <v>14</v>
      </c>
      <c r="B21" s="99" t="s">
        <v>182</v>
      </c>
      <c r="C21" s="104">
        <v>45076</v>
      </c>
      <c r="D21" s="101" t="s">
        <v>183</v>
      </c>
      <c r="E21" s="105">
        <v>45084</v>
      </c>
      <c r="F21" s="101" t="s">
        <v>184</v>
      </c>
      <c r="G21" s="113">
        <v>338000</v>
      </c>
      <c r="H21" s="103">
        <v>30</v>
      </c>
      <c r="I21" s="104">
        <v>45114</v>
      </c>
      <c r="J21" s="105">
        <v>45138</v>
      </c>
      <c r="K21" s="106">
        <v>24</v>
      </c>
      <c r="L21" s="119" t="s">
        <v>151</v>
      </c>
      <c r="M21" s="120"/>
      <c r="N21" s="109" t="s">
        <v>185</v>
      </c>
    </row>
    <row r="22" spans="1:14" ht="38.25" x14ac:dyDescent="0.2">
      <c r="A22" s="98">
        <v>15</v>
      </c>
      <c r="B22" s="121" t="s">
        <v>186</v>
      </c>
      <c r="C22" s="100">
        <v>45092</v>
      </c>
      <c r="D22" s="101" t="s">
        <v>176</v>
      </c>
      <c r="E22" s="105">
        <v>45104</v>
      </c>
      <c r="F22" s="101" t="s">
        <v>187</v>
      </c>
      <c r="G22" s="102">
        <v>47400</v>
      </c>
      <c r="H22" s="103">
        <v>15</v>
      </c>
      <c r="I22" s="104">
        <v>45119</v>
      </c>
      <c r="J22" s="105">
        <v>45155</v>
      </c>
      <c r="K22" s="106">
        <v>36</v>
      </c>
      <c r="L22" s="107" t="s">
        <v>144</v>
      </c>
      <c r="M22" s="108">
        <v>45111</v>
      </c>
      <c r="N22" s="109" t="s">
        <v>178</v>
      </c>
    </row>
    <row r="23" spans="1:14" ht="38.25" x14ac:dyDescent="0.2">
      <c r="A23" s="98">
        <v>16</v>
      </c>
      <c r="B23" s="110" t="s">
        <v>188</v>
      </c>
      <c r="C23" s="111">
        <v>45117</v>
      </c>
      <c r="D23" s="101" t="s">
        <v>176</v>
      </c>
      <c r="E23" s="105">
        <v>45125</v>
      </c>
      <c r="F23" s="101" t="s">
        <v>189</v>
      </c>
      <c r="G23" s="112">
        <v>14990</v>
      </c>
      <c r="H23" s="103">
        <v>15</v>
      </c>
      <c r="I23" s="104">
        <v>45140</v>
      </c>
      <c r="J23" s="105">
        <v>45188</v>
      </c>
      <c r="K23" s="106">
        <v>48</v>
      </c>
      <c r="L23" s="107" t="s">
        <v>144</v>
      </c>
      <c r="M23" s="108">
        <v>45154</v>
      </c>
      <c r="N23" s="109" t="s">
        <v>178</v>
      </c>
    </row>
    <row r="24" spans="1:14" ht="38.25" x14ac:dyDescent="0.2">
      <c r="A24" s="98">
        <v>17</v>
      </c>
      <c r="B24" s="121" t="s">
        <v>190</v>
      </c>
      <c r="C24" s="100">
        <v>45119</v>
      </c>
      <c r="D24" s="101" t="s">
        <v>191</v>
      </c>
      <c r="E24" s="105">
        <v>45133</v>
      </c>
      <c r="F24" s="101" t="s">
        <v>192</v>
      </c>
      <c r="G24" s="102">
        <v>32000</v>
      </c>
      <c r="H24" s="103">
        <v>30</v>
      </c>
      <c r="I24" s="104">
        <v>45163</v>
      </c>
      <c r="J24" s="105">
        <v>45169</v>
      </c>
      <c r="K24" s="106">
        <v>6</v>
      </c>
      <c r="L24" s="107" t="s">
        <v>151</v>
      </c>
      <c r="M24" s="108"/>
      <c r="N24" s="109"/>
    </row>
    <row r="25" spans="1:14" ht="89.25" x14ac:dyDescent="0.2">
      <c r="A25" s="98">
        <v>18</v>
      </c>
      <c r="B25" s="99" t="s">
        <v>193</v>
      </c>
      <c r="C25" s="100">
        <v>45125</v>
      </c>
      <c r="D25" s="101" t="s">
        <v>194</v>
      </c>
      <c r="E25" s="105">
        <v>45134</v>
      </c>
      <c r="F25" s="101" t="s">
        <v>195</v>
      </c>
      <c r="G25" s="102">
        <v>15030</v>
      </c>
      <c r="H25" s="103">
        <v>30</v>
      </c>
      <c r="I25" s="104">
        <v>45164</v>
      </c>
      <c r="J25" s="105">
        <v>45181</v>
      </c>
      <c r="K25" s="106">
        <v>17</v>
      </c>
      <c r="L25" s="107" t="s">
        <v>151</v>
      </c>
      <c r="M25" s="108"/>
      <c r="N25" s="109"/>
    </row>
    <row r="26" spans="1:14" ht="25.5" x14ac:dyDescent="0.2">
      <c r="A26" s="98">
        <v>19</v>
      </c>
      <c r="B26" s="99" t="s">
        <v>196</v>
      </c>
      <c r="C26" s="104">
        <v>45134</v>
      </c>
      <c r="D26" s="101" t="s">
        <v>197</v>
      </c>
      <c r="E26" s="105">
        <v>45146</v>
      </c>
      <c r="F26" s="101" t="s">
        <v>198</v>
      </c>
      <c r="G26" s="113">
        <v>23000</v>
      </c>
      <c r="H26" s="103">
        <v>30</v>
      </c>
      <c r="I26" s="104">
        <v>45176</v>
      </c>
      <c r="J26" s="105">
        <v>45182</v>
      </c>
      <c r="K26" s="106">
        <v>6</v>
      </c>
      <c r="L26" s="107" t="s">
        <v>151</v>
      </c>
      <c r="M26" s="108"/>
      <c r="N26" s="109"/>
    </row>
    <row r="27" spans="1:14" ht="51" x14ac:dyDescent="0.2">
      <c r="A27" s="98">
        <v>20</v>
      </c>
      <c r="B27" s="110" t="s">
        <v>199</v>
      </c>
      <c r="C27" s="111">
        <v>45140</v>
      </c>
      <c r="D27" s="101" t="s">
        <v>176</v>
      </c>
      <c r="E27" s="105">
        <v>45148</v>
      </c>
      <c r="F27" s="101" t="s">
        <v>200</v>
      </c>
      <c r="G27" s="112">
        <v>44970</v>
      </c>
      <c r="H27" s="103">
        <v>15</v>
      </c>
      <c r="I27" s="104">
        <v>45163</v>
      </c>
      <c r="J27" s="105">
        <v>45188</v>
      </c>
      <c r="K27" s="106">
        <v>25</v>
      </c>
      <c r="L27" s="107" t="s">
        <v>144</v>
      </c>
      <c r="M27" s="108">
        <v>45178</v>
      </c>
      <c r="N27" s="109" t="s">
        <v>178</v>
      </c>
    </row>
    <row r="28" spans="1:14" ht="38.25" x14ac:dyDescent="0.2">
      <c r="A28" s="98">
        <v>21</v>
      </c>
      <c r="B28" s="110" t="s">
        <v>201</v>
      </c>
      <c r="C28" s="111">
        <v>45141</v>
      </c>
      <c r="D28" s="101" t="s">
        <v>202</v>
      </c>
      <c r="E28" s="105">
        <v>45149</v>
      </c>
      <c r="F28" s="101" t="s">
        <v>203</v>
      </c>
      <c r="G28" s="112">
        <v>59200</v>
      </c>
      <c r="H28" s="103">
        <v>30</v>
      </c>
      <c r="I28" s="104">
        <v>45179</v>
      </c>
      <c r="J28" s="105">
        <v>45183</v>
      </c>
      <c r="K28" s="106">
        <v>4</v>
      </c>
      <c r="L28" s="107" t="s">
        <v>151</v>
      </c>
      <c r="M28" s="108"/>
      <c r="N28" s="109"/>
    </row>
    <row r="29" spans="1:14" ht="25.5" x14ac:dyDescent="0.2">
      <c r="A29" s="98">
        <v>22</v>
      </c>
      <c r="B29" s="99" t="s">
        <v>204</v>
      </c>
      <c r="C29" s="104">
        <v>45155</v>
      </c>
      <c r="D29" s="101" t="s">
        <v>205</v>
      </c>
      <c r="E29" s="105">
        <v>45169</v>
      </c>
      <c r="F29" s="101" t="s">
        <v>206</v>
      </c>
      <c r="G29" s="113">
        <v>42950</v>
      </c>
      <c r="H29" s="103">
        <v>30</v>
      </c>
      <c r="I29" s="104">
        <v>45199</v>
      </c>
      <c r="J29" s="105">
        <v>45210</v>
      </c>
      <c r="K29" s="106">
        <v>11</v>
      </c>
      <c r="L29" s="107" t="s">
        <v>151</v>
      </c>
      <c r="M29" s="108"/>
      <c r="N29" s="109"/>
    </row>
    <row r="30" spans="1:14" ht="38.25" x14ac:dyDescent="0.2">
      <c r="A30" s="98">
        <v>23</v>
      </c>
      <c r="B30" s="99" t="s">
        <v>207</v>
      </c>
      <c r="C30" s="104">
        <v>45188</v>
      </c>
      <c r="D30" s="101" t="s">
        <v>208</v>
      </c>
      <c r="E30" s="105">
        <v>45196</v>
      </c>
      <c r="F30" s="101" t="s">
        <v>209</v>
      </c>
      <c r="G30" s="113">
        <v>1097</v>
      </c>
      <c r="H30" s="103">
        <v>30</v>
      </c>
      <c r="I30" s="104">
        <v>45226</v>
      </c>
      <c r="J30" s="105">
        <v>45246</v>
      </c>
      <c r="K30" s="106">
        <v>20</v>
      </c>
      <c r="L30" s="107" t="s">
        <v>151</v>
      </c>
      <c r="M30" s="108"/>
      <c r="N30" s="109"/>
    </row>
    <row r="31" spans="1:14" ht="89.25" x14ac:dyDescent="0.2">
      <c r="A31" s="98">
        <v>24</v>
      </c>
      <c r="B31" s="121" t="s">
        <v>210</v>
      </c>
      <c r="C31" s="100">
        <v>45198</v>
      </c>
      <c r="D31" s="101" t="s">
        <v>211</v>
      </c>
      <c r="E31" s="105">
        <v>45210</v>
      </c>
      <c r="F31" s="101" t="s">
        <v>212</v>
      </c>
      <c r="G31" s="113">
        <v>23825</v>
      </c>
      <c r="H31" s="103">
        <v>30</v>
      </c>
      <c r="I31" s="104">
        <v>45240</v>
      </c>
      <c r="J31" s="105">
        <v>45310</v>
      </c>
      <c r="K31" s="106">
        <v>70</v>
      </c>
      <c r="L31" s="107" t="s">
        <v>151</v>
      </c>
      <c r="M31" s="120"/>
      <c r="N31" s="109"/>
    </row>
    <row r="32" spans="1:14" ht="38.25" x14ac:dyDescent="0.2">
      <c r="A32" s="98">
        <v>25</v>
      </c>
      <c r="B32" s="99" t="s">
        <v>213</v>
      </c>
      <c r="C32" s="100">
        <v>45211</v>
      </c>
      <c r="D32" s="101" t="s">
        <v>214</v>
      </c>
      <c r="E32" s="105">
        <v>45224</v>
      </c>
      <c r="F32" s="101" t="s">
        <v>215</v>
      </c>
      <c r="G32" s="102">
        <v>126145.5</v>
      </c>
      <c r="H32" s="103">
        <v>30</v>
      </c>
      <c r="I32" s="104">
        <v>45254</v>
      </c>
      <c r="J32" s="105">
        <v>45258</v>
      </c>
      <c r="K32" s="106">
        <v>4</v>
      </c>
      <c r="L32" s="107" t="s">
        <v>151</v>
      </c>
      <c r="M32" s="108"/>
      <c r="N32" s="109" t="s">
        <v>216</v>
      </c>
    </row>
    <row r="33" spans="1:14" ht="38.25" x14ac:dyDescent="0.2">
      <c r="A33" s="98">
        <v>26</v>
      </c>
      <c r="B33" s="99" t="s">
        <v>217</v>
      </c>
      <c r="C33" s="104">
        <v>45217</v>
      </c>
      <c r="D33" s="101" t="s">
        <v>142</v>
      </c>
      <c r="E33" s="105">
        <v>45237</v>
      </c>
      <c r="F33" s="101" t="s">
        <v>218</v>
      </c>
      <c r="G33" s="113">
        <v>13800</v>
      </c>
      <c r="H33" s="103">
        <v>30</v>
      </c>
      <c r="I33" s="104">
        <v>45267</v>
      </c>
      <c r="J33" s="105">
        <v>45287</v>
      </c>
      <c r="K33" s="106">
        <v>20</v>
      </c>
      <c r="L33" s="107" t="s">
        <v>144</v>
      </c>
      <c r="M33" s="108">
        <v>45258</v>
      </c>
      <c r="N33" s="109"/>
    </row>
    <row r="34" spans="1:14" ht="102" x14ac:dyDescent="0.2">
      <c r="A34" s="98">
        <v>27</v>
      </c>
      <c r="B34" s="110" t="s">
        <v>219</v>
      </c>
      <c r="C34" s="111">
        <v>45239</v>
      </c>
      <c r="D34" s="101" t="s">
        <v>142</v>
      </c>
      <c r="E34" s="105">
        <v>45245</v>
      </c>
      <c r="F34" s="101" t="s">
        <v>220</v>
      </c>
      <c r="G34" s="112">
        <v>28980</v>
      </c>
      <c r="H34" s="103">
        <v>30</v>
      </c>
      <c r="I34" s="104">
        <v>45275</v>
      </c>
      <c r="J34" s="105">
        <v>45299</v>
      </c>
      <c r="K34" s="106">
        <v>24</v>
      </c>
      <c r="L34" s="107" t="s">
        <v>144</v>
      </c>
      <c r="M34" s="108">
        <v>45266</v>
      </c>
      <c r="N34" s="109"/>
    </row>
    <row r="35" spans="1:14" x14ac:dyDescent="0.2">
      <c r="A35" s="122"/>
      <c r="B35" s="122"/>
      <c r="C35" s="122"/>
      <c r="D35" s="122"/>
      <c r="E35" s="123"/>
      <c r="F35" s="124" t="s">
        <v>36</v>
      </c>
      <c r="G35" s="125">
        <v>1220618</v>
      </c>
      <c r="H35" s="126"/>
      <c r="I35" s="123"/>
      <c r="J35" s="123"/>
      <c r="K35" s="126"/>
      <c r="L35" s="127"/>
      <c r="M35" s="128"/>
      <c r="N35" s="129"/>
    </row>
    <row r="36" spans="1:14" x14ac:dyDescent="0.2">
      <c r="C36" s="77"/>
      <c r="F36" s="130"/>
      <c r="G36" s="131"/>
      <c r="H36" s="78"/>
      <c r="K36" s="78"/>
      <c r="L36" s="132"/>
      <c r="N36" s="133"/>
    </row>
  </sheetData>
  <mergeCells count="11">
    <mergeCell ref="J6:J7"/>
    <mergeCell ref="K6:K7"/>
    <mergeCell ref="L6:M6"/>
    <mergeCell ref="N6:N7"/>
    <mergeCell ref="A6:A7"/>
    <mergeCell ref="B6:C6"/>
    <mergeCell ref="D6:E6"/>
    <mergeCell ref="F6:F7"/>
    <mergeCell ref="G6:G7"/>
    <mergeCell ref="H6:H7"/>
    <mergeCell ref="I6:I7"/>
  </mergeCells>
  <pageMargins left="1.25" right="1" top="1" bottom="1" header="0.5" footer="0.5"/>
  <pageSetup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Annex A</vt:lpstr>
      <vt:lpstr>Annex B</vt:lpstr>
      <vt:lpstr>Annex C</vt:lpstr>
      <vt:lpstr>Annex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Espiritu</dc:creator>
  <cp:lastModifiedBy>COA-BulSU</cp:lastModifiedBy>
  <cp:lastPrinted>2024-04-08T20:13:32Z</cp:lastPrinted>
  <dcterms:created xsi:type="dcterms:W3CDTF">2024-03-25T08:44:37Z</dcterms:created>
  <dcterms:modified xsi:type="dcterms:W3CDTF">2024-04-16T02:14:55Z</dcterms:modified>
</cp:coreProperties>
</file>